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'Hoja1'!$A$1:$H$113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<sst xmlns="http://schemas.openxmlformats.org/spreadsheetml/2006/main" count="142" uniqueCount="63">
  <si>
    <t>MERCADERIAS</t>
  </si>
  <si>
    <t>CFI NO DEVENG</t>
  </si>
  <si>
    <t>PROVEEDORES</t>
  </si>
  <si>
    <t>(ASIENTO YA REGISTRADO POR LA EMPRESA)</t>
  </si>
  <si>
    <t>----------------------------------30/09/04----------------------------------</t>
  </si>
  <si>
    <t>----------------------------------31/12/04---------------------------------</t>
  </si>
  <si>
    <t xml:space="preserve">REI </t>
  </si>
  <si>
    <t>IFR (INT. FCIEROS REALES)</t>
  </si>
  <si>
    <t>CFI NO DEVENGADOS</t>
  </si>
  <si>
    <t>VH</t>
  </si>
  <si>
    <t>VHR</t>
  </si>
  <si>
    <t>VC</t>
  </si>
  <si>
    <t>VC=</t>
  </si>
  <si>
    <t>(1+0,03)</t>
  </si>
  <si>
    <t>(1% mensual * 3 meses)</t>
  </si>
  <si>
    <t>1 a)</t>
  </si>
  <si>
    <t>1 b)</t>
  </si>
  <si>
    <t>----------------------------------01/10/04---------------------------------</t>
  </si>
  <si>
    <t>MATERIA PRIMA</t>
  </si>
  <si>
    <t>----------------------------------01/11/04---------------------------------</t>
  </si>
  <si>
    <t>REI</t>
  </si>
  <si>
    <t>IFR</t>
  </si>
  <si>
    <t>(1+0,01)</t>
  </si>
  <si>
    <t>(1% mensual * 1 mes)</t>
  </si>
  <si>
    <t>PRODUCTOS TERMINDOS</t>
  </si>
  <si>
    <t>CMV</t>
  </si>
  <si>
    <t>----------------------------------30/06/04---------------------------------</t>
  </si>
  <si>
    <t>BIEN DE USO</t>
  </si>
  <si>
    <t>DOC A PAGAR</t>
  </si>
  <si>
    <t>VL</t>
  </si>
  <si>
    <t>(1+0,05)</t>
  </si>
  <si>
    <t>2)</t>
  </si>
  <si>
    <t>3)</t>
  </si>
  <si>
    <t xml:space="preserve">MERCADERIA </t>
  </si>
  <si>
    <t>53000 euros</t>
  </si>
  <si>
    <t>(50000 * 1,06)</t>
  </si>
  <si>
    <t>(1+0,0325)</t>
  </si>
  <si>
    <t>(13%/12*3)</t>
  </si>
  <si>
    <t>51332 euros * $ 4,06</t>
  </si>
  <si>
    <t>PROVEED DEL EXT</t>
  </si>
  <si>
    <t xml:space="preserve">4) </t>
  </si>
  <si>
    <t>CAJA</t>
  </si>
  <si>
    <t>ANTICIPO DE CLIENTES</t>
  </si>
  <si>
    <t>5)</t>
  </si>
  <si>
    <t>----------------------------------01/08/04---------------------------------</t>
  </si>
  <si>
    <t>RDOS ACUMULADOS</t>
  </si>
  <si>
    <t>DIVIDENDOS A PAGAR</t>
  </si>
  <si>
    <t>6)</t>
  </si>
  <si>
    <t>----------------------------------01/07/04---------------------------------</t>
  </si>
  <si>
    <t>PRESTAMO BANCARIO</t>
  </si>
  <si>
    <t>50000 * 1,01* 1,06</t>
  </si>
  <si>
    <t xml:space="preserve">COEF= </t>
  </si>
  <si>
    <t>111998,4/110889,5=1,01</t>
  </si>
  <si>
    <t>7)</t>
  </si>
  <si>
    <t>CARGAS PATRONALES</t>
  </si>
  <si>
    <t>CARGAS SOC A PAGAR</t>
  </si>
  <si>
    <t>----------------------------------31/10/04---------------------------------</t>
  </si>
  <si>
    <t>1800*(1+(0,015/30*51))</t>
  </si>
  <si>
    <t>SUELDOS Y JORNALES</t>
  </si>
  <si>
    <t>SUELDOS A PAGAR</t>
  </si>
  <si>
    <t>U.N.L.P. - FACULTAD DE CIENCIAS ECONOMICAS</t>
  </si>
  <si>
    <t>CONTABILIDAD II - GUIA DE TRABAJOS PRACTICOS</t>
  </si>
  <si>
    <t>SOLUCION TRABAJO PRACTICO Nº 10: DEUDAS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</si>
</sst>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workbookViewId="0" topLeftCell="A110">
      <selection activeCell="A1" sqref="A1:I113"/>
    </sheetView>
  </sheetViews>
  <sheetFormatPr defaultColWidth="11.421875" defaultRowHeight="12.75"/>
  <cols>
    <col min="2" max="2" width="13.7109375" style="0" customWidth="1"/>
    <col min="3" max="3" width="15.00390625" style="0" customWidth="1"/>
  </cols>
  <sheetData>
    <row r="1" ht="12.75">
      <c r="A1" s="8" t="s">
        <v>60</v>
      </c>
    </row>
    <row r="2" ht="12.75">
      <c r="A2" s="8" t="s">
        <v>61</v>
      </c>
    </row>
    <row r="4" ht="12.75">
      <c r="A4" s="9" t="s">
        <v>62</v>
      </c>
    </row>
    <row r="5" ht="12.75">
      <c r="A5" t="s">
        <v>15</v>
      </c>
    </row>
    <row r="7" ht="12.75">
      <c r="A7" s="1" t="s">
        <v>4</v>
      </c>
    </row>
    <row r="8" spans="1:5" ht="12.75">
      <c r="A8" t="s">
        <v>0</v>
      </c>
      <c r="C8" s="2">
        <v>18000</v>
      </c>
      <c r="E8" t="s">
        <v>3</v>
      </c>
    </row>
    <row r="9" spans="1:3" ht="12.75">
      <c r="A9" t="s">
        <v>1</v>
      </c>
      <c r="C9">
        <v>900</v>
      </c>
    </row>
    <row r="10" spans="2:4" ht="12.75">
      <c r="B10" t="s">
        <v>2</v>
      </c>
      <c r="D10" s="2">
        <v>18900</v>
      </c>
    </row>
    <row r="12" ht="12.75">
      <c r="A12" s="1" t="s">
        <v>5</v>
      </c>
    </row>
    <row r="13" spans="1:7" ht="12.75">
      <c r="A13" t="s">
        <v>6</v>
      </c>
      <c r="C13">
        <v>180</v>
      </c>
      <c r="E13" s="5" t="s">
        <v>9</v>
      </c>
      <c r="F13" s="5" t="s">
        <v>10</v>
      </c>
      <c r="G13" s="5" t="s">
        <v>11</v>
      </c>
    </row>
    <row r="14" spans="1:7" ht="12.75">
      <c r="A14" t="s">
        <v>7</v>
      </c>
      <c r="C14">
        <v>169.5</v>
      </c>
      <c r="E14" s="6">
        <v>18000</v>
      </c>
      <c r="F14" s="5">
        <f>18000*1.01</f>
        <v>18180</v>
      </c>
      <c r="G14" s="5">
        <v>18349.5</v>
      </c>
    </row>
    <row r="15" spans="2:4" ht="12.75">
      <c r="B15" t="s">
        <v>8</v>
      </c>
      <c r="D15">
        <v>349.5</v>
      </c>
    </row>
    <row r="16" spans="5:6" ht="12.75">
      <c r="E16" s="3" t="s">
        <v>12</v>
      </c>
      <c r="F16" s="4">
        <v>18900</v>
      </c>
    </row>
    <row r="17" spans="6:7" ht="12.75">
      <c r="F17" s="5" t="s">
        <v>13</v>
      </c>
      <c r="G17" t="s">
        <v>14</v>
      </c>
    </row>
    <row r="18" ht="12.75">
      <c r="A18" t="s">
        <v>16</v>
      </c>
    </row>
    <row r="19" ht="12.75">
      <c r="A19" s="1" t="s">
        <v>17</v>
      </c>
    </row>
    <row r="20" spans="1:5" ht="12.75">
      <c r="A20" t="s">
        <v>18</v>
      </c>
      <c r="C20">
        <v>10000</v>
      </c>
      <c r="E20" t="s">
        <v>3</v>
      </c>
    </row>
    <row r="21" spans="2:4" ht="12.75">
      <c r="B21" t="s">
        <v>2</v>
      </c>
      <c r="D21">
        <v>10000</v>
      </c>
    </row>
    <row r="23" ht="12.75">
      <c r="A23" s="1" t="s">
        <v>19</v>
      </c>
    </row>
    <row r="24" spans="1:5" ht="12.75">
      <c r="A24" t="s">
        <v>18</v>
      </c>
      <c r="C24">
        <v>10000</v>
      </c>
      <c r="E24" t="s">
        <v>3</v>
      </c>
    </row>
    <row r="25" spans="2:4" ht="12.75">
      <c r="B25" t="s">
        <v>2</v>
      </c>
      <c r="D25">
        <v>10000</v>
      </c>
    </row>
    <row r="27" ht="12.75">
      <c r="A27" s="1" t="s">
        <v>5</v>
      </c>
    </row>
    <row r="28" spans="1:3" ht="12.75">
      <c r="A28" t="s">
        <v>8</v>
      </c>
      <c r="C28">
        <v>300</v>
      </c>
    </row>
    <row r="29" spans="2:4" ht="12.75">
      <c r="B29" t="s">
        <v>18</v>
      </c>
      <c r="D29">
        <v>300</v>
      </c>
    </row>
    <row r="31" ht="12.75">
      <c r="A31" s="1" t="s">
        <v>5</v>
      </c>
    </row>
    <row r="32" spans="1:8" ht="12.75">
      <c r="A32" t="s">
        <v>20</v>
      </c>
      <c r="C32">
        <v>87.3</v>
      </c>
      <c r="F32" s="5" t="s">
        <v>9</v>
      </c>
      <c r="G32" s="5" t="s">
        <v>10</v>
      </c>
      <c r="H32" s="5" t="s">
        <v>11</v>
      </c>
    </row>
    <row r="33" spans="1:8" ht="12.75">
      <c r="A33" t="s">
        <v>21</v>
      </c>
      <c r="C33">
        <v>212.7</v>
      </c>
      <c r="F33" s="5">
        <v>9700</v>
      </c>
      <c r="G33" s="5">
        <f>F33*1.009</f>
        <v>9787.3</v>
      </c>
      <c r="H33" s="5">
        <v>10000</v>
      </c>
    </row>
    <row r="34" spans="2:4" ht="12.75">
      <c r="B34" t="s">
        <v>8</v>
      </c>
      <c r="D34">
        <v>300</v>
      </c>
    </row>
    <row r="36" ht="12.75">
      <c r="A36" s="1" t="s">
        <v>5</v>
      </c>
    </row>
    <row r="37" spans="1:3" ht="12.75">
      <c r="A37" t="s">
        <v>8</v>
      </c>
      <c r="C37">
        <v>300</v>
      </c>
    </row>
    <row r="38" spans="2:4" ht="12.75">
      <c r="B38" t="s">
        <v>24</v>
      </c>
      <c r="D38">
        <v>150</v>
      </c>
    </row>
    <row r="39" spans="2:4" ht="12.75">
      <c r="B39" t="s">
        <v>25</v>
      </c>
      <c r="D39">
        <v>150</v>
      </c>
    </row>
    <row r="40" ht="12.75">
      <c r="A40" s="1" t="s">
        <v>5</v>
      </c>
    </row>
    <row r="41" spans="1:8" ht="12.75">
      <c r="A41" t="s">
        <v>20</v>
      </c>
      <c r="C41">
        <v>48.5</v>
      </c>
      <c r="F41" s="5" t="s">
        <v>9</v>
      </c>
      <c r="G41" s="5" t="s">
        <v>10</v>
      </c>
      <c r="H41" s="5" t="s">
        <v>11</v>
      </c>
    </row>
    <row r="42" spans="1:8" ht="12.75">
      <c r="A42" t="s">
        <v>21</v>
      </c>
      <c r="C42">
        <v>152.5</v>
      </c>
      <c r="F42" s="5">
        <v>9700</v>
      </c>
      <c r="G42" s="5">
        <f>F42*1.005</f>
        <v>9748.499999999998</v>
      </c>
      <c r="H42" s="5">
        <v>9901</v>
      </c>
    </row>
    <row r="43" spans="2:4" ht="12.75">
      <c r="B43" t="s">
        <v>8</v>
      </c>
      <c r="D43">
        <v>201</v>
      </c>
    </row>
    <row r="44" spans="6:7" ht="12.75">
      <c r="F44" s="3" t="s">
        <v>12</v>
      </c>
      <c r="G44" s="4">
        <v>10000</v>
      </c>
    </row>
    <row r="45" spans="1:7" ht="12.75">
      <c r="A45" t="s">
        <v>31</v>
      </c>
      <c r="F45" s="3"/>
      <c r="G45" s="4"/>
    </row>
    <row r="46" spans="6:7" ht="12.75">
      <c r="F46" s="3"/>
      <c r="G46" s="4"/>
    </row>
    <row r="47" spans="1:8" ht="12.75">
      <c r="A47" s="1" t="s">
        <v>26</v>
      </c>
      <c r="G47" s="5" t="s">
        <v>22</v>
      </c>
      <c r="H47" t="s">
        <v>23</v>
      </c>
    </row>
    <row r="48" spans="1:3" ht="12.75">
      <c r="A48" t="s">
        <v>27</v>
      </c>
      <c r="C48">
        <v>45000</v>
      </c>
    </row>
    <row r="49" spans="2:5" ht="12.75">
      <c r="B49" t="s">
        <v>28</v>
      </c>
      <c r="D49">
        <v>45000</v>
      </c>
      <c r="E49" t="s">
        <v>3</v>
      </c>
    </row>
    <row r="51" ht="12.75">
      <c r="A51" s="1" t="s">
        <v>5</v>
      </c>
    </row>
    <row r="52" spans="1:8" ht="12.75">
      <c r="A52" t="s">
        <v>8</v>
      </c>
      <c r="C52">
        <v>4000</v>
      </c>
      <c r="E52" s="5" t="s">
        <v>9</v>
      </c>
      <c r="F52" s="5" t="s">
        <v>10</v>
      </c>
      <c r="G52" s="5" t="s">
        <v>11</v>
      </c>
      <c r="H52" s="5" t="s">
        <v>29</v>
      </c>
    </row>
    <row r="53" spans="2:8" ht="12.75">
      <c r="B53" t="s">
        <v>27</v>
      </c>
      <c r="D53">
        <v>4000</v>
      </c>
      <c r="E53" s="5">
        <v>41000</v>
      </c>
      <c r="F53" s="5">
        <f>E53*1.017</f>
        <v>41696.99999999999</v>
      </c>
      <c r="G53" s="5">
        <v>42857.14</v>
      </c>
      <c r="H53" s="5">
        <v>42000</v>
      </c>
    </row>
    <row r="54" spans="6:9" ht="12.75">
      <c r="F54" s="5"/>
      <c r="G54" s="5"/>
      <c r="H54" s="5"/>
      <c r="I54" s="5"/>
    </row>
    <row r="55" spans="1:9" ht="12.75">
      <c r="A55" s="1" t="s">
        <v>5</v>
      </c>
      <c r="F55" s="5"/>
      <c r="G55" s="5"/>
      <c r="H55" s="5"/>
      <c r="I55" s="5"/>
    </row>
    <row r="56" spans="1:9" ht="12.75">
      <c r="A56" t="s">
        <v>20</v>
      </c>
      <c r="C56">
        <f>+F53-E53</f>
        <v>696.9999999999927</v>
      </c>
      <c r="F56" s="5"/>
      <c r="G56" s="5"/>
      <c r="H56" s="5"/>
      <c r="I56" s="5"/>
    </row>
    <row r="57" spans="1:3" ht="12.75">
      <c r="A57" t="s">
        <v>21</v>
      </c>
      <c r="C57">
        <f>+G53-F53</f>
        <v>1160.1400000000067</v>
      </c>
    </row>
    <row r="58" spans="2:7" ht="12.75">
      <c r="B58" t="s">
        <v>8</v>
      </c>
      <c r="D58">
        <f>+C56+C57</f>
        <v>1857.1399999999994</v>
      </c>
      <c r="F58" s="3" t="s">
        <v>12</v>
      </c>
      <c r="G58" s="4">
        <v>45000</v>
      </c>
    </row>
    <row r="59" ht="12.75">
      <c r="G59" s="5" t="s">
        <v>30</v>
      </c>
    </row>
    <row r="60" ht="12.75">
      <c r="A60" t="s">
        <v>32</v>
      </c>
    </row>
    <row r="61" ht="12.75">
      <c r="A61" s="1" t="s">
        <v>17</v>
      </c>
    </row>
    <row r="62" spans="1:5" ht="12.75">
      <c r="A62" t="s">
        <v>33</v>
      </c>
      <c r="C62">
        <v>190000</v>
      </c>
      <c r="E62" t="s">
        <v>3</v>
      </c>
    </row>
    <row r="63" spans="2:4" ht="12.75">
      <c r="B63" t="s">
        <v>39</v>
      </c>
      <c r="D63">
        <v>190000</v>
      </c>
    </row>
    <row r="64" spans="6:8" ht="12.75">
      <c r="F64" s="5" t="s">
        <v>9</v>
      </c>
      <c r="G64" s="5" t="s">
        <v>10</v>
      </c>
      <c r="H64" s="5" t="s">
        <v>11</v>
      </c>
    </row>
    <row r="65" spans="1:8" ht="12.75">
      <c r="A65" s="1" t="s">
        <v>5</v>
      </c>
      <c r="F65" s="5">
        <v>190000</v>
      </c>
      <c r="G65" s="5">
        <f>F65*1.009</f>
        <v>191709.99999999997</v>
      </c>
      <c r="H65" s="5">
        <v>208408</v>
      </c>
    </row>
    <row r="66" spans="1:3" ht="12.75">
      <c r="A66" t="s">
        <v>20</v>
      </c>
      <c r="C66">
        <v>1710</v>
      </c>
    </row>
    <row r="67" spans="1:8" ht="12.75">
      <c r="A67" t="s">
        <v>21</v>
      </c>
      <c r="C67">
        <v>16698</v>
      </c>
      <c r="F67" s="3" t="s">
        <v>12</v>
      </c>
      <c r="G67" s="4" t="s">
        <v>34</v>
      </c>
      <c r="H67" t="s">
        <v>35</v>
      </c>
    </row>
    <row r="68" spans="2:8" ht="12.75">
      <c r="B68" t="s">
        <v>39</v>
      </c>
      <c r="D68">
        <v>18408</v>
      </c>
      <c r="G68" s="5" t="s">
        <v>36</v>
      </c>
      <c r="H68" t="s">
        <v>37</v>
      </c>
    </row>
    <row r="70" spans="6:7" ht="12.75">
      <c r="F70" s="3" t="s">
        <v>12</v>
      </c>
      <c r="G70" t="s">
        <v>38</v>
      </c>
    </row>
    <row r="71" ht="12.75">
      <c r="A71" t="s">
        <v>40</v>
      </c>
    </row>
    <row r="72" ht="12.75">
      <c r="A72" s="1" t="s">
        <v>17</v>
      </c>
    </row>
    <row r="73" spans="1:5" ht="12.75">
      <c r="A73" t="s">
        <v>41</v>
      </c>
      <c r="C73">
        <v>20000</v>
      </c>
      <c r="E73" t="s">
        <v>3</v>
      </c>
    </row>
    <row r="74" spans="2:4" ht="12.75">
      <c r="B74" t="s">
        <v>42</v>
      </c>
      <c r="D74">
        <v>20000</v>
      </c>
    </row>
    <row r="75" spans="5:8" ht="12.75">
      <c r="E75" s="5" t="s">
        <v>9</v>
      </c>
      <c r="F75" s="5" t="s">
        <v>10</v>
      </c>
      <c r="G75" s="5" t="s">
        <v>11</v>
      </c>
      <c r="H75" s="5" t="s">
        <v>29</v>
      </c>
    </row>
    <row r="76" spans="1:8" ht="12.75">
      <c r="A76" s="1" t="s">
        <v>5</v>
      </c>
      <c r="E76" s="5">
        <v>20000</v>
      </c>
      <c r="F76" s="5">
        <f>E76*1.009</f>
        <v>20179.999999999996</v>
      </c>
      <c r="G76" s="5">
        <v>22800</v>
      </c>
      <c r="H76">
        <v>23000</v>
      </c>
    </row>
    <row r="77" spans="1:3" ht="12.75">
      <c r="A77" t="s">
        <v>20</v>
      </c>
      <c r="C77">
        <v>180</v>
      </c>
    </row>
    <row r="78" spans="1:7" ht="12.75">
      <c r="A78" t="s">
        <v>21</v>
      </c>
      <c r="C78">
        <f>G76-F76</f>
        <v>2620.0000000000036</v>
      </c>
      <c r="F78" s="3"/>
      <c r="G78" s="4"/>
    </row>
    <row r="79" spans="2:7" ht="12.75">
      <c r="B79" t="s">
        <v>39</v>
      </c>
      <c r="D79">
        <f>180+2620</f>
        <v>2800</v>
      </c>
      <c r="G79" s="5"/>
    </row>
    <row r="81" ht="12.75">
      <c r="A81" t="s">
        <v>43</v>
      </c>
    </row>
    <row r="82" ht="12.75">
      <c r="A82" s="1" t="s">
        <v>44</v>
      </c>
    </row>
    <row r="83" spans="1:5" ht="12.75">
      <c r="A83" t="s">
        <v>45</v>
      </c>
      <c r="C83">
        <v>80000</v>
      </c>
      <c r="E83" t="s">
        <v>3</v>
      </c>
    </row>
    <row r="84" spans="2:4" ht="12.75">
      <c r="B84" t="s">
        <v>46</v>
      </c>
      <c r="D84">
        <v>80000</v>
      </c>
    </row>
    <row r="85" spans="6:9" ht="12.75">
      <c r="F85" s="5"/>
      <c r="G85" s="5"/>
      <c r="H85" s="5"/>
      <c r="I85" s="5"/>
    </row>
    <row r="86" spans="1:8" ht="12.75">
      <c r="A86" s="1"/>
      <c r="F86" s="5"/>
      <c r="G86" s="5"/>
      <c r="H86" s="5"/>
    </row>
    <row r="87" ht="12.75">
      <c r="A87" t="s">
        <v>47</v>
      </c>
    </row>
    <row r="88" ht="12.75">
      <c r="A88" s="1" t="s">
        <v>48</v>
      </c>
    </row>
    <row r="89" spans="1:5" ht="12.75">
      <c r="A89" t="s">
        <v>2</v>
      </c>
      <c r="C89">
        <v>50000</v>
      </c>
      <c r="E89" t="s">
        <v>3</v>
      </c>
    </row>
    <row r="90" spans="2:4" ht="12.75">
      <c r="B90" t="s">
        <v>49</v>
      </c>
      <c r="D90">
        <v>50000</v>
      </c>
    </row>
    <row r="91" spans="6:8" ht="12.75">
      <c r="F91" s="5" t="s">
        <v>9</v>
      </c>
      <c r="G91" s="5" t="s">
        <v>10</v>
      </c>
      <c r="H91" s="5" t="s">
        <v>11</v>
      </c>
    </row>
    <row r="92" spans="1:8" ht="12.75">
      <c r="A92" s="1" t="s">
        <v>5</v>
      </c>
      <c r="F92" s="5">
        <v>50000</v>
      </c>
      <c r="G92" s="5">
        <f>+F92*1.014</f>
        <v>50700</v>
      </c>
      <c r="H92" s="5">
        <f>50000*1.01*1.06</f>
        <v>53530</v>
      </c>
    </row>
    <row r="93" spans="1:3" ht="12.75">
      <c r="A93" t="s">
        <v>20</v>
      </c>
      <c r="C93">
        <v>700</v>
      </c>
    </row>
    <row r="94" spans="1:7" ht="12.75">
      <c r="A94" t="s">
        <v>21</v>
      </c>
      <c r="C94">
        <f>H92-G92</f>
        <v>2830</v>
      </c>
      <c r="F94" s="3" t="s">
        <v>12</v>
      </c>
      <c r="G94" s="7" t="s">
        <v>50</v>
      </c>
    </row>
    <row r="95" spans="2:7" ht="12.75">
      <c r="B95" t="s">
        <v>49</v>
      </c>
      <c r="D95">
        <f>C93+C94</f>
        <v>3530</v>
      </c>
      <c r="G95" s="5"/>
    </row>
    <row r="96" spans="6:7" ht="12.75">
      <c r="F96" s="3" t="s">
        <v>51</v>
      </c>
      <c r="G96" t="s">
        <v>52</v>
      </c>
    </row>
    <row r="98" ht="12.75">
      <c r="A98" t="s">
        <v>53</v>
      </c>
    </row>
    <row r="99" ht="12.75">
      <c r="A99" s="1" t="s">
        <v>56</v>
      </c>
    </row>
    <row r="100" spans="1:5" ht="12.75">
      <c r="A100" t="s">
        <v>54</v>
      </c>
      <c r="C100">
        <v>1800</v>
      </c>
      <c r="E100" t="s">
        <v>3</v>
      </c>
    </row>
    <row r="101" spans="2:4" ht="12.75">
      <c r="B101" t="s">
        <v>55</v>
      </c>
      <c r="D101">
        <v>1800</v>
      </c>
    </row>
    <row r="103" spans="6:8" ht="12.75">
      <c r="F103" s="5" t="s">
        <v>9</v>
      </c>
      <c r="G103" s="5" t="s">
        <v>10</v>
      </c>
      <c r="H103" s="5" t="s">
        <v>11</v>
      </c>
    </row>
    <row r="104" spans="1:8" ht="12.75">
      <c r="A104" s="1" t="s">
        <v>5</v>
      </c>
      <c r="F104" s="5">
        <v>1800</v>
      </c>
      <c r="G104" s="5">
        <f>F104*1.009</f>
        <v>1816.1999999999998</v>
      </c>
      <c r="H104" s="5">
        <f>1800*(1+(0.015/30*51))</f>
        <v>1845.9</v>
      </c>
    </row>
    <row r="105" spans="1:3" ht="12.75">
      <c r="A105" t="s">
        <v>20</v>
      </c>
      <c r="C105">
        <v>16.2</v>
      </c>
    </row>
    <row r="106" spans="1:7" ht="12.75">
      <c r="A106" t="s">
        <v>21</v>
      </c>
      <c r="C106">
        <f>H104-G104</f>
        <v>29.700000000000273</v>
      </c>
      <c r="F106" s="3" t="s">
        <v>12</v>
      </c>
      <c r="G106" s="7" t="s">
        <v>57</v>
      </c>
    </row>
    <row r="107" spans="2:7" ht="12.75">
      <c r="B107" t="s">
        <v>39</v>
      </c>
      <c r="D107">
        <f>C105+C106</f>
        <v>45.900000000000276</v>
      </c>
      <c r="G107" s="5"/>
    </row>
    <row r="109" ht="12.75">
      <c r="A109" s="1" t="s">
        <v>5</v>
      </c>
    </row>
    <row r="110" spans="1:3" ht="12.75">
      <c r="A110" t="s">
        <v>58</v>
      </c>
      <c r="C110">
        <v>10000</v>
      </c>
    </row>
    <row r="111" spans="1:3" ht="12.75">
      <c r="A111" t="s">
        <v>54</v>
      </c>
      <c r="C111">
        <v>2300</v>
      </c>
    </row>
    <row r="112" spans="2:4" ht="12.75">
      <c r="B112" t="s">
        <v>59</v>
      </c>
      <c r="D112">
        <v>8700</v>
      </c>
    </row>
    <row r="113" spans="2:4" ht="12.75">
      <c r="B113" t="s">
        <v>55</v>
      </c>
      <c r="D113">
        <v>3600</v>
      </c>
    </row>
  </sheetData>
  <printOptions/>
  <pageMargins left="0.7874015748031497" right="0.7874015748031497" top="0.984251968503937" bottom="0.984251968503937" header="0" footer="0"/>
  <pageSetup fitToHeight="2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A. Pizzuto</dc:creator>
  <cp:keywords/>
  <dc:description/>
  <cp:lastModifiedBy>Raúl Muñoz</cp:lastModifiedBy>
  <cp:lastPrinted>2006-04-25T19:09:31Z</cp:lastPrinted>
  <dcterms:created xsi:type="dcterms:W3CDTF">2001-12-17T19:54:57Z</dcterms:created>
  <dcterms:modified xsi:type="dcterms:W3CDTF">2006-04-25T19:09:35Z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