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3.xml"/>
  <Override ContentType="application/vnd.openxmlformats-officedocument.drawing+xml" PartName="/xl/drawings/drawing1.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Sistemas de Préstamos" sheetId="1" r:id="rId4"/>
    <sheet state="visible" name="INDEXACIÓN DE PRÉSTAMOS" sheetId="2" r:id="rId5"/>
    <sheet state="visible" name="Evaluación de Proyectos de Inve" sheetId="3" r:id="rId6"/>
    <sheet state="visible" name="Bonos" sheetId="4" r:id="rId7"/>
  </sheets>
  <definedNames/>
  <calcPr/>
</workbook>
</file>

<file path=xl/sharedStrings.xml><?xml version="1.0" encoding="utf-8"?>
<sst xmlns="http://schemas.openxmlformats.org/spreadsheetml/2006/main" count="377" uniqueCount="303">
  <si>
    <t>las x significan "multiplicado por..."</t>
  </si>
  <si>
    <t>V mayúscula significa saldo de deuda</t>
  </si>
  <si>
    <t>v minúscula significa factor de actualización (1 + i)^-n</t>
  </si>
  <si>
    <t>SISTEMA DE PRÉSTAMO</t>
  </si>
  <si>
    <t>ALEMÁN</t>
  </si>
  <si>
    <t>FRANCÉS</t>
  </si>
  <si>
    <t>AMERICANO</t>
  </si>
  <si>
    <t>ARITMÉTICO</t>
  </si>
  <si>
    <t>GEOMÉTRICO</t>
  </si>
  <si>
    <t>DIRECTO</t>
  </si>
  <si>
    <t>CARACTERÍSTICAS</t>
  </si>
  <si>
    <t>amortizaciones constantes, intereses sobre saldo de deuda y cuotas decrecientes en progresión aritmética (r)</t>
  </si>
  <si>
    <t xml:space="preserve">cuotas constantes, intereses sobre saldo de deuda decrecientes y amortizaciones crecientes. </t>
  </si>
  <si>
    <t>cuotas constantes, intereses sobre saldo de deuda constante y amortización única, íntegra al vencimiento .</t>
  </si>
  <si>
    <t>amortizaciones crecientes/decrecientes , intereses sobre saldo de deuda y cuotas crecientes/decrecientes en progresión aritmética (r)</t>
  </si>
  <si>
    <t>amortizaciones crecientes/decrecientes , intereses sobre saldo de deuda y cuotas crecientes/decrecientes en progresión geométrcia (Q) ***</t>
  </si>
  <si>
    <t xml:space="preserve">cuotas constantes, intereses sobre saldo de deuda ORIGINAL siempre, por ende, intereses constantes y amortizaciones constantes. </t>
  </si>
  <si>
    <t>TASA DE INTERÉS Y RAZÓN</t>
  </si>
  <si>
    <t>i; las cuotas decrecen en pregresión aritmética R = -t x i (t = V(0)/n)</t>
  </si>
  <si>
    <t>i</t>
  </si>
  <si>
    <t>i, R es la razón</t>
  </si>
  <si>
    <t>i, Q es la razón donde Q = 1 + r</t>
  </si>
  <si>
    <t>tasa de interés sobre saldo de deuda i y la tasa directa es r = a^-1 (1; n; i) - 1/n</t>
  </si>
  <si>
    <t>r se aplica directamente a V(0) durante todo el préstamo</t>
  </si>
  <si>
    <t>CUOTA 1</t>
  </si>
  <si>
    <t xml:space="preserve">C(1) = V(0)/n x (1 + n x i) </t>
  </si>
  <si>
    <t>C(1) = V(0) x a^-1 (1; n; i)</t>
  </si>
  <si>
    <t>cuotas activas = V(0) x i</t>
  </si>
  <si>
    <t>C(1) = {V(0) + R/i x V^n x n - a(1; n; i) x R/i} / a(1; n; i)</t>
  </si>
  <si>
    <t>C(1) = V(0) x aG^-1 (1; n; i; q)</t>
  </si>
  <si>
    <t>C(1) = V(0) x (1/n + r)</t>
  </si>
  <si>
    <t>CUOTAS</t>
  </si>
  <si>
    <t xml:space="preserve">C(p) = V(0)/n x (1 + (n-p+1) x i) </t>
  </si>
  <si>
    <r>
      <rPr>
        <rFont val="Arial"/>
        <b/>
        <color theme="1"/>
      </rPr>
      <t xml:space="preserve">C(p) = V(p-1) . a^-1 (1; n-p+1; i) || </t>
    </r>
    <r>
      <rPr>
        <rFont val="Arial"/>
        <b/>
        <color rgb="FFFF0000"/>
      </rPr>
      <t>C(p) = V(0) / a (1, n; i) o sea, C(p) = V(0) x a-1 (1; n; i)</t>
    </r>
  </si>
  <si>
    <t>V(0) x i</t>
  </si>
  <si>
    <t>C(p) = C1 + {(p-1) x R}</t>
  </si>
  <si>
    <t>C(p) = C1 x Q^(p-1)</t>
  </si>
  <si>
    <t xml:space="preserve">C = V(0) x (1/n + r)  </t>
  </si>
  <si>
    <t>V(0)</t>
  </si>
  <si>
    <t>V(0) = t x n</t>
  </si>
  <si>
    <t>V(0) = C x a(1; n; i)</t>
  </si>
  <si>
    <t>V(0) = C a(1; n; i) + V(n) (1+i)^-n</t>
  </si>
  <si>
    <r>
      <rPr>
        <rFont val="Arial"/>
        <b/>
        <color theme="1"/>
      </rPr>
      <t>V(0) = C1 x</t>
    </r>
    <r>
      <rPr>
        <rFont val="Arial"/>
        <b/>
        <color rgb="FFFF00FF"/>
      </rPr>
      <t xml:space="preserve"> aA(1; n; i; R)</t>
    </r>
  </si>
  <si>
    <r>
      <rPr>
        <rFont val="Arial"/>
        <b/>
        <color theme="1"/>
      </rPr>
      <t xml:space="preserve">V(0) = C(p+1) x </t>
    </r>
    <r>
      <rPr>
        <rFont val="Arial"/>
        <b/>
        <color rgb="FFFF9900"/>
      </rPr>
      <t>ag(1; n-p; i; q)</t>
    </r>
  </si>
  <si>
    <t>V(0) = C / (1/n + r)</t>
  </si>
  <si>
    <t>SALDO DE DEUDA</t>
  </si>
  <si>
    <t>V(p) = V(0)/n (n-p)</t>
  </si>
  <si>
    <t>V(p) = C x a (1; n - p; i) ó V(p) = V(0) x (1 + i)^p - C x S(1; p; i)</t>
  </si>
  <si>
    <t>V(1) = V(n-1) = V(0)</t>
  </si>
  <si>
    <t>V(p) = C(p+1) x aA(1; n-p; i; R)</t>
  </si>
  <si>
    <t>V(p) = C(p+1) x ag(1; n-p; i; q)</t>
  </si>
  <si>
    <r>
      <rPr>
        <rFont val="Arial"/>
        <b/>
        <color theme="1"/>
      </rPr>
      <t xml:space="preserve">Vp = V(0) - </t>
    </r>
    <r>
      <rPr>
        <rFont val="Arial"/>
        <b/>
        <color rgb="FFFF0000"/>
      </rPr>
      <t>T(p) amortización acumulada hasta p</t>
    </r>
  </si>
  <si>
    <t>AMORTIZACIONES / AMORTIZACIÓN CONTENIDA</t>
  </si>
  <si>
    <t>t(p) = V(0)/n</t>
  </si>
  <si>
    <t>t = C - I(p-1; p) / t(p) = C x v^(n-p+1)</t>
  </si>
  <si>
    <t>t(1) = t(n-1) = 0</t>
  </si>
  <si>
    <t>t(p) = C(p) - I(p-1; p)</t>
  </si>
  <si>
    <t>t(1) = t(2) = t(p) = V(0) / n</t>
  </si>
  <si>
    <t>INTERESES PERIÓDICOS (p-1;p)</t>
  </si>
  <si>
    <t>I(p-1; p) = V(p-1) x i</t>
  </si>
  <si>
    <t>I(p-1; p) = C x (1 - v^(n-p+1))</t>
  </si>
  <si>
    <t>INTERESES ACUMULADOS (0;n)</t>
  </si>
  <si>
    <t>[ {C(1) + C(n)} / 2 x n ] - V(0)</t>
  </si>
  <si>
    <t>C x n - V(0)</t>
  </si>
  <si>
    <t>I(0; n) = V(0) x i x n</t>
  </si>
  <si>
    <t>I(0; n) = C1 x S(1; n; r) - V(0)</t>
  </si>
  <si>
    <t>I(0; n) = V x r x n</t>
  </si>
  <si>
    <t>INTERESE ENTRE p; p "ambas cuotas incluidas"</t>
  </si>
  <si>
    <t>[(Cy + Cz) / 2] x (n-p+1) - t(n-p+1)</t>
  </si>
  <si>
    <t>INTERESES ENTRE A y B = TOTAL PAGADO - SALDO DE DEUDA (total amortizado)</t>
  </si>
  <si>
    <t>INTERESES (0; p)</t>
  </si>
  <si>
    <t xml:space="preserve">[ {C(1) + C(n)} / 2 x p ] - (t x p) </t>
  </si>
  <si>
    <t>C x p - T(p)</t>
  </si>
  <si>
    <t>V(0) x i x n</t>
  </si>
  <si>
    <t>INTERESES (p; n)</t>
  </si>
  <si>
    <t>C(n - p) - V(p)</t>
  </si>
  <si>
    <t>V(0) x i x (n-p)</t>
  </si>
  <si>
    <t>AMORTIZACIONES CONTENIDAS ENTRE p; p</t>
  </si>
  <si>
    <t>V(y) - V(z), por ejemplo: amortizaciones contenidas entre 5 y 10. Hacemos V(4) - V(10)</t>
  </si>
  <si>
    <t>AMORTIZACIONES ACUMULADAS</t>
  </si>
  <si>
    <t xml:space="preserve">T(n) = t x n </t>
  </si>
  <si>
    <t>T(p) = t(1) x S(1; p; i)</t>
  </si>
  <si>
    <t>T(n) = V(0)</t>
  </si>
  <si>
    <t>T(p) = t(1) x p</t>
  </si>
  <si>
    <t>TOTAL PAGADO</t>
  </si>
  <si>
    <r>
      <rPr>
        <rFont val="Arial"/>
        <b/>
        <color rgb="FFFF0000"/>
      </rPr>
      <t>(Cy + Cz) / 2 x P</t>
    </r>
    <r>
      <rPr>
        <rFont val="Arial"/>
        <b/>
        <color theme="1"/>
      </rPr>
      <t xml:space="preserve"> la cuota "y" es la más chica, la "z" es la más grande y P la cantidad de cuotas pagadas entre la "y" y la "z"</t>
    </r>
  </si>
  <si>
    <t>C x P, las cuotas francesas son constantes depende cuántas (P) pague</t>
  </si>
  <si>
    <t>C x P, las cuotas son constantes depende cuántas (P) pague</t>
  </si>
  <si>
    <t>(Cy + Cz) / 2 x P la cuota x es la más chica, la z es la más grande y P la cantidad de cuotas pagas entre x y z</t>
  </si>
  <si>
    <t>Suma de cuotas: C(z) x S(1; p; r) "z" será la cuota más chica, no necesariamente sea la cuota 1. La "p" será la cantidad de cuotas involucradas.</t>
  </si>
  <si>
    <t>aA(1; n; i; r) = (C1 + R/i) x a(1; n; i) - (R/i x v^n x n)</t>
  </si>
  <si>
    <t>C1 x [{1 - (q/1+i)^n} / i - r]</t>
  </si>
  <si>
    <t>AMERICANO CON FONDO DE AHORRO</t>
  </si>
  <si>
    <t>CASO ESPECIAL r = i</t>
  </si>
  <si>
    <t xml:space="preserve">cuotas constantes, intereses sobre saldo de deuda constante y amortización única, íntegra al vencimiento. Las cuotas de ahorro son cuotas constantes que se juntan en una cuenta bancaria por cierto periodo, y al final de éste, el saldo acumulado será idéntico al saldo de deuda en el sistema americano. </t>
  </si>
  <si>
    <t>reemplazo operador A geométrico por V x n</t>
  </si>
  <si>
    <t>tasa de interés i</t>
  </si>
  <si>
    <t>%</t>
  </si>
  <si>
    <t>casi siempre este es dato del ejercicio</t>
  </si>
  <si>
    <t>tasa de interés activa ia</t>
  </si>
  <si>
    <t>a-1 (1; n, i) - S-1 (1; n; ip)</t>
  </si>
  <si>
    <t>siendo V = 1/(1+i) NO SE ELEVA A N</t>
  </si>
  <si>
    <t>tasa de interés pasiva ip</t>
  </si>
  <si>
    <t>ip</t>
  </si>
  <si>
    <t>no se calcula, es dato del ejercicio</t>
  </si>
  <si>
    <t>cuotas activas</t>
  </si>
  <si>
    <t>V(0) x ia</t>
  </si>
  <si>
    <t>INTERESES TOTALES DE LA OPERACIÓN (cuando se mezclan distintos tipos de sistemas de préstamos)</t>
  </si>
  <si>
    <t>cuotas pasivas ó cuotas de ahorro</t>
  </si>
  <si>
    <t>V(0) x S-1 (1; n; ip)</t>
  </si>
  <si>
    <t>INTERESES ENTRE LAS CUOTAS 11 Y 20, AMBAS INCLUIDAS</t>
  </si>
  <si>
    <t>cuota total</t>
  </si>
  <si>
    <t>cuota activa + cuota pasiva</t>
  </si>
  <si>
    <t>intereses activos</t>
  </si>
  <si>
    <t>V(0) x ia x n</t>
  </si>
  <si>
    <t>Determinar a partir de qué momento la cuota periódica supera a los intereses periódicos; es decir, a partir de que momento las amortizaciones son positivas</t>
  </si>
  <si>
    <t>intereses pasivos</t>
  </si>
  <si>
    <t>I(o; n) = [Cuota de ahorro x S (1; n; ip)] - [Cuota de ahorro x n]</t>
  </si>
  <si>
    <t>CASOS POSIBLES</t>
  </si>
  <si>
    <t>saldo de deuda en el momento "p"</t>
  </si>
  <si>
    <t>Vp = V(0) (por sistema americano) - Cuota de ahorro S(1; p; ip)</t>
  </si>
  <si>
    <t>i &lt; r</t>
  </si>
  <si>
    <t>i &gt; r</t>
  </si>
  <si>
    <t>i = r --&gt; aplico caso especial</t>
  </si>
  <si>
    <t>ejemplo de intereses entre cuotas p y p en el SISTEMA ALEMÁN</t>
  </si>
  <si>
    <t>pasos de resolución</t>
  </si>
  <si>
    <t>igualar I(p-1; p) con C(p)</t>
  </si>
  <si>
    <t>Intereses entre 5 y 10, ambos incluidos</t>
  </si>
  <si>
    <t>reemplazo I(p-1; p) por V(p-1) x i</t>
  </si>
  <si>
    <t>V(4) - V(10) = saldo de deuda encerrado en ese periodo --&gt; TOTAL AMORTIZADO EN ESE PERIODO</t>
  </si>
  <si>
    <t>reemplazo V(p-1) por C(p) x ag(1; n-p+1; i; q)</t>
  </si>
  <si>
    <t>la fórmula del saldo de deuda del sistema geométrico se modifica al querer encontrar p-1</t>
  </si>
  <si>
    <t>Para incluir al periodo 5, hay q usar el saldo de deuda luego de pagada la cuota 4 y no V(5) que sería luego de pagada la cuota 5 (y no lo incluiría). Por eso V(4)</t>
  </si>
  <si>
    <t>si r = 1 aplico caso especial y la N del caso especial queda n-p+1</t>
  </si>
  <si>
    <t>Recordar que V(4) &gt; que V(10), ya que se pagaron pocas amortizaciones en la cuota 4</t>
  </si>
  <si>
    <t>Las cuotas de ambos miembros se dividen y queda 1, esto lo divido por la i del primer miembro</t>
  </si>
  <si>
    <t>Luego, debo calcular el total pagado (o sea, la cuotas pagadas entre 5 y 10), aplico fórmula {[C(5) + C(10)] / 2} x n, siendo n el número de cuotas pagas entre 5 y 10, en este caso 6 (n(que es 10)-p(que es 5)+1)</t>
  </si>
  <si>
    <t>paso multiplicando la base del operador A geométrico, paso el uno restando y el -1 dividiendo</t>
  </si>
  <si>
    <t>De no conocer las cuotas, calcularlas con la fórmula.</t>
  </si>
  <si>
    <t>Aplico logaritmo a ambos miembros y despejo "P"</t>
  </si>
  <si>
    <t>Una vez obtenido el total pagado, le resto el saldo de deuda y así, obtendré los intereses entre 5 y 10, ambos incluidos</t>
  </si>
  <si>
    <t>***</t>
  </si>
  <si>
    <t>SISTEMA ALEMÁN</t>
  </si>
  <si>
    <t>MARCHA HISTÓRICA</t>
  </si>
  <si>
    <t>P</t>
  </si>
  <si>
    <t>SALDO INICIAL</t>
  </si>
  <si>
    <t>INTERÉS</t>
  </si>
  <si>
    <t xml:space="preserve">AMORTIZACIÓN </t>
  </si>
  <si>
    <t>CUOTA</t>
  </si>
  <si>
    <t>TOTAL AMORTIZADO</t>
  </si>
  <si>
    <t>interés</t>
  </si>
  <si>
    <t>TASA DE INTERÉS REAL</t>
  </si>
  <si>
    <r>
      <rPr>
        <rFont val="Arial"/>
        <b/>
        <color rgb="FFFF00FF"/>
      </rPr>
      <t>r</t>
    </r>
    <r>
      <rPr>
        <rFont val="Arial"/>
        <b/>
        <color theme="1"/>
      </rPr>
      <t xml:space="preserve"> =</t>
    </r>
  </si>
  <si>
    <r>
      <rPr>
        <rFont val="Arial"/>
        <color rgb="FFFF9900"/>
      </rPr>
      <t>(i</t>
    </r>
    <r>
      <rPr>
        <rFont val="Arial"/>
        <color theme="1"/>
      </rPr>
      <t xml:space="preserve"> - </t>
    </r>
    <r>
      <rPr>
        <rFont val="Arial"/>
        <color rgb="FF00FF00"/>
      </rPr>
      <t>w)</t>
    </r>
    <r>
      <rPr>
        <rFont val="Arial"/>
        <color theme="1"/>
      </rPr>
      <t xml:space="preserve"> / (1 + </t>
    </r>
    <r>
      <rPr>
        <rFont val="Arial"/>
        <color rgb="FF00FF00"/>
      </rPr>
      <t>w)</t>
    </r>
  </si>
  <si>
    <t>ó</t>
  </si>
  <si>
    <t>(1+r) x (1+w) = (1+i)</t>
  </si>
  <si>
    <r>
      <rPr>
        <rFont val="Arial"/>
        <color rgb="FFFF9900"/>
      </rPr>
      <t xml:space="preserve">i </t>
    </r>
    <r>
      <rPr>
        <rFont val="Arial"/>
        <color theme="1"/>
      </rPr>
      <t>=</t>
    </r>
  </si>
  <si>
    <t>tasa de interés del periodo</t>
  </si>
  <si>
    <t>despejando r</t>
  </si>
  <si>
    <r>
      <rPr>
        <rFont val="Arial"/>
        <color rgb="FF00FF00"/>
      </rPr>
      <t>w</t>
    </r>
    <r>
      <rPr>
        <rFont val="Arial"/>
        <color theme="1"/>
      </rPr>
      <t xml:space="preserve"> =</t>
    </r>
  </si>
  <si>
    <t>tasa de inflación del periodo</t>
  </si>
  <si>
    <t>{(1+i)/(1+w)} -1 = r</t>
  </si>
  <si>
    <t>MARCHA AJUSTADA</t>
  </si>
  <si>
    <t>Saldo de deuda ajustado V(0) x (1 + INFLACIÓN PERIÓDICA)</t>
  </si>
  <si>
    <t>INFLACIÓN PERIÓDICA</t>
  </si>
  <si>
    <t>1 + inflación periódica (p-1; p)</t>
  </si>
  <si>
    <t>INFLACIÓN ACUMULADA</t>
  </si>
  <si>
    <t>SALDO INICIAL INDEXADO</t>
  </si>
  <si>
    <t>INTERÉS INDEXADO</t>
  </si>
  <si>
    <t>AMORTIZACIÓN INDEXADA</t>
  </si>
  <si>
    <t>CUOTA INDEXADA</t>
  </si>
  <si>
    <t>interés real</t>
  </si>
  <si>
    <t>Inflación periódica: 1 + inflación (p-1; p)</t>
  </si>
  <si>
    <t>1 + inflación acumulada</t>
  </si>
  <si>
    <t>2,5%</t>
  </si>
  <si>
    <t>primero ajusto por inflación periódica y luego calculo intereses, amortización y cuota</t>
  </si>
  <si>
    <t>depués, saldo de deuda del periodo anterior - amortización y ese resultado x inflación del periodo</t>
  </si>
  <si>
    <t>SISTEMA FRANCÉS</t>
  </si>
  <si>
    <t>1 + inflación acumulada (p-1; p)</t>
  </si>
  <si>
    <t>INTERÉS REAL</t>
  </si>
  <si>
    <t>LAS CUOTAS DEJAN DE SER CONSTANTES</t>
  </si>
  <si>
    <t>AL APLICAR EL OPERADOR "A", DECRECE en N-1</t>
  </si>
  <si>
    <t>TIR</t>
  </si>
  <si>
    <t>’=</t>
  </si>
  <si>
    <t>-A</t>
  </si>
  <si>
    <t>’+</t>
  </si>
  <si>
    <t>Q1</t>
  </si>
  <si>
    <t>Q2</t>
  </si>
  <si>
    <t>...</t>
  </si>
  <si>
    <t>Qn</t>
  </si>
  <si>
    <t>(1+r)</t>
  </si>
  <si>
    <t>(1+r)^2</t>
  </si>
  <si>
    <t>(1+r)^n</t>
  </si>
  <si>
    <t>desembolso / inversión inicial</t>
  </si>
  <si>
    <t>siempre negativo</t>
  </si>
  <si>
    <t>Q son los desembolsos futuros, 1 es del primer periodo y así sucesivamente</t>
  </si>
  <si>
    <t>r es la TIR, mayormente la incógnita. ES UNA TASA EN PORCENTAJE.</t>
  </si>
  <si>
    <t>Cuando el proyecto tiene dos periodos, multiplico miembro a miembro por (1+r)^2. Se resulven aplicando la fórmula resolvente de función cuadrática. Dará dos resultados, pero siempre una es la correcta</t>
  </si>
  <si>
    <t>VAN</t>
  </si>
  <si>
    <t>(1+K)</t>
  </si>
  <si>
    <t>(1+K)^2</t>
  </si>
  <si>
    <t>(1+K)^n</t>
  </si>
  <si>
    <t>El VAN es un número expresado en moneda.</t>
  </si>
  <si>
    <t>Surge de restarle al desembolso inicial el valor actual de los flujos futuros</t>
  </si>
  <si>
    <t>K es la tasa de costo de capital</t>
  </si>
  <si>
    <t>TASA DE FISHER</t>
  </si>
  <si>
    <t>VAN A</t>
  </si>
  <si>
    <t>Tasa de indiferencia entre dos proyectos de inversión.</t>
  </si>
  <si>
    <t>(1+TF)</t>
  </si>
  <si>
    <t>(1+TF)^2</t>
  </si>
  <si>
    <t>(1+TF)^n</t>
  </si>
  <si>
    <t>EVALÚA DOS PROYECTOS DE INVERSIÓN a través de sus VAN</t>
  </si>
  <si>
    <t>VAN A = VAN B</t>
  </si>
  <si>
    <t>VAN B</t>
  </si>
  <si>
    <t>TF es tasa de FISHER</t>
  </si>
  <si>
    <t>Se resuelve con resolvente en caso de ser cuadrática.</t>
  </si>
  <si>
    <t>TIR MODIFICADA</t>
  </si>
  <si>
    <t>Q1 x (1+r)^n-p en este caso p=1</t>
  </si>
  <si>
    <t>Q2 x (1+r)^n-p</t>
  </si>
  <si>
    <t>Qn x (1+r)^n-n, acá el factor de capitalización se va, quedando Qn solo</t>
  </si>
  <si>
    <t>(1 + TIR MODIFICADA)^n</t>
  </si>
  <si>
    <t>PASO -A SUMANDO</t>
  </si>
  <si>
    <t>PASO (1+TM)^n multiplicando</t>
  </si>
  <si>
    <r>
      <rPr>
        <rFont val="Arial"/>
        <color theme="1"/>
      </rPr>
      <t xml:space="preserve">EN CASO DE SER FLUJOS CONSTANTES APLICO UN OPERADOR S(1; </t>
    </r>
    <r>
      <rPr>
        <rFont val="Arial"/>
        <color rgb="FF0000FF"/>
      </rPr>
      <t>n</t>
    </r>
    <r>
      <rPr>
        <rFont val="Arial"/>
        <color theme="1"/>
      </rPr>
      <t xml:space="preserve">; </t>
    </r>
    <r>
      <rPr>
        <rFont val="Arial"/>
        <color rgb="FFFF0000"/>
      </rPr>
      <t>i</t>
    </r>
    <r>
      <rPr>
        <rFont val="Arial"/>
        <color theme="1"/>
      </rPr>
      <t>)</t>
    </r>
  </si>
  <si>
    <t>PASO -A DIVIDIENDO</t>
  </si>
  <si>
    <r>
      <rPr>
        <rFont val="Arial"/>
        <color rgb="FF0000FF"/>
      </rPr>
      <t xml:space="preserve">n </t>
    </r>
    <r>
      <rPr>
        <rFont val="Arial"/>
        <color theme="1"/>
      </rPr>
      <t>será la cantidad de cupones a cobrar a futuro</t>
    </r>
  </si>
  <si>
    <t>RESUELVO MULTIPLICACIONES Y SUMO</t>
  </si>
  <si>
    <r>
      <rPr>
        <rFont val="Arial"/>
        <color rgb="FFFF0000"/>
      </rPr>
      <t>i</t>
    </r>
    <r>
      <rPr>
        <rFont val="Arial"/>
        <color theme="1"/>
      </rPr>
      <t xml:space="preserve"> será r´ (o sea la tasa de reinversión de los cupones)</t>
    </r>
  </si>
  <si>
    <t>PRECIO DEL BONO ≠  VALOR NOMINAL (VN)</t>
  </si>
  <si>
    <t>RETORNO TOTAL</t>
  </si>
  <si>
    <t>1/h</t>
  </si>
  <si>
    <t xml:space="preserve">RT = </t>
  </si>
  <si>
    <t>(CUPONES + INTERESES SOBRE CUPONES + PRECIO DE VENTA DEL BONO)</t>
  </si>
  <si>
    <t>PRECIO DE COMPRA</t>
  </si>
  <si>
    <t>precio del bono será la suma de los flujos futuros (cupones e intereses más amortización)</t>
  </si>
  <si>
    <t>Valor Nominal (V.N.) será la amortización, lo que el bono me pagará a su vencimiento, siempre es $100 hasta que se aclare lo contrario</t>
  </si>
  <si>
    <t>Valor residual será lo que falte amortizar del bono.</t>
  </si>
  <si>
    <t>h es la tenencia, es decir, la cantidad de periodos que tengo el bono en cartera (cantidad de periodos entre la compra y venta del bono)</t>
  </si>
  <si>
    <t>El valor técnico surge del VALOR NOMINAL capitalizado cuando hay periodos de gracia en el pago de los intereses</t>
  </si>
  <si>
    <t>Luego de elevar por 1/h le resto 1</t>
  </si>
  <si>
    <t>RT es una TIR que se calcula en %</t>
  </si>
  <si>
    <t>Cupones + intereses sobre cupones</t>
  </si>
  <si>
    <r>
      <rPr>
        <rFont val="Arial"/>
        <b/>
        <color rgb="FFFF0000"/>
      </rPr>
      <t>cupón</t>
    </r>
    <r>
      <rPr>
        <rFont val="Arial"/>
        <b/>
        <color theme="1"/>
      </rPr>
      <t xml:space="preserve"> x S (1; </t>
    </r>
    <r>
      <rPr>
        <rFont val="Arial"/>
        <b/>
        <color rgb="FF00FF00"/>
      </rPr>
      <t>p</t>
    </r>
    <r>
      <rPr>
        <rFont val="Arial"/>
        <b/>
        <color theme="1"/>
      </rPr>
      <t xml:space="preserve">; </t>
    </r>
    <r>
      <rPr>
        <rFont val="Arial"/>
        <b/>
        <color rgb="FF4A86E8"/>
      </rPr>
      <t>TR</t>
    </r>
    <r>
      <rPr>
        <rFont val="Arial"/>
        <b/>
        <color theme="1"/>
      </rPr>
      <t>)</t>
    </r>
  </si>
  <si>
    <t>Calculo hacia adelante los cupones que voy a cobrar del bono</t>
  </si>
  <si>
    <r>
      <rPr>
        <rFont val="Arial"/>
        <color rgb="FFFF0000"/>
      </rPr>
      <t>cupón</t>
    </r>
    <r>
      <rPr>
        <rFont val="Arial"/>
        <color theme="1"/>
      </rPr>
      <t xml:space="preserve"> será la suma de los interese + amortizaciones, si el bono es bullet (amortización íntegra al vencimiento) el cupón estará integrado únicamente de interese, calculados como un porcentaje del VALOR NOMINAL del bono</t>
    </r>
  </si>
  <si>
    <r>
      <rPr>
        <rFont val="Arial"/>
        <color rgb="FF00FF00"/>
      </rPr>
      <t>p</t>
    </r>
    <r>
      <rPr>
        <rFont val="Arial"/>
        <color theme="1"/>
      </rPr>
      <t xml:space="preserve"> es la cantidad de periodos que mantengo al bono en cartera (o sea, es la tenencia)</t>
    </r>
  </si>
  <si>
    <r>
      <rPr>
        <rFont val="Arial"/>
        <color rgb="FF4A86E8"/>
      </rPr>
      <t>TR es la tasa de reinversión de los cupones</t>
    </r>
    <r>
      <rPr>
        <rFont val="Arial"/>
        <color theme="1"/>
      </rPr>
      <t xml:space="preserve"> (también denominada tir de horizonte) , puede o no ser igual a la TIR original</t>
    </r>
  </si>
  <si>
    <t>Venta del bono</t>
  </si>
  <si>
    <t xml:space="preserve">intereses x A(1; n-p; TIR horizonte) + Amortización x v^(n-p) </t>
  </si>
  <si>
    <t>Básicamente es el valor actual de los cupones que queden por cobrar desde el momento de la VENTA, si el bono el bullet la amortización está completa en el último periodo</t>
  </si>
  <si>
    <t>La amortización es la cantidad de dinero que me dará el bono, puede ser pagado periódicamente o todo junto al final.</t>
  </si>
  <si>
    <t>A los intereses les aplico un factor A para hallar su valor actual al momento de venta de bono, lo que calculo es el valor actual de los cupones futuros que quedan por cobrar.</t>
  </si>
  <si>
    <t>Precio de Venta</t>
  </si>
  <si>
    <t xml:space="preserve">intereses x A(1; n-p; TIR al momento de la compra) + Amortización x v^(n-p) </t>
  </si>
  <si>
    <t xml:space="preserve"> Valor actual de los cupones que queden por cobrar desde el momento de la COMPRA, si el bono el bullet la amortización está completa en el último periodo</t>
  </si>
  <si>
    <t>Luego, reemplazo los datos en la fórmula de arriba y hallo RT. Puede ser igual, mayor o menor a la TIR original.</t>
  </si>
  <si>
    <t>VALOR NOMINAL</t>
  </si>
  <si>
    <t>ASUMIMOS QUE ES $100 HASTA QUE DIGA LO CONTRARIO</t>
  </si>
  <si>
    <t>PRECIO DEL BONO</t>
  </si>
  <si>
    <t>P = C1/(1+r) + C2/(1+r)^2 + ... + Cn/(1+r)^n</t>
  </si>
  <si>
    <t>C son los cupones, suma de amortizaciones e intereses</t>
  </si>
  <si>
    <t>r es la TIR</t>
  </si>
  <si>
    <t>El precio de un bono se conforma de la suma del valor actual de los cupones futuros</t>
  </si>
  <si>
    <t>Si tengo que hallar TIR EFECTIVA MENSUAL</t>
  </si>
  <si>
    <t>i = C(n)/C(0) -1</t>
  </si>
  <si>
    <t>C(n) es monto, suma de los cupones</t>
  </si>
  <si>
    <t>C(0) es capital inicial, precio del bono (NO el valor nominal)</t>
  </si>
  <si>
    <r>
      <rPr>
        <rFont val="Arial"/>
        <b/>
        <color theme="1"/>
      </rPr>
      <t>i</t>
    </r>
    <r>
      <rPr>
        <rFont val="Arial"/>
        <color theme="1"/>
      </rPr>
      <t xml:space="preserve"> es la tasa de rendimiento del bono en "p" periodos</t>
    </r>
  </si>
  <si>
    <t>En caso de estar en un periodo que no necesito, por ejemplo tengo la TIR semestral y quiero la efectiva mensual... aplico equivalencia de tasas</t>
  </si>
  <si>
    <t xml:space="preserve">(1+i(m))^m = (1+r(m))^m </t>
  </si>
  <si>
    <t>i tasa de rendimiento</t>
  </si>
  <si>
    <t>r es TIR</t>
  </si>
  <si>
    <t>Precio del bono</t>
  </si>
  <si>
    <t>P(0;TIR TNA SEMESTRAL o sea j(2)) =</t>
  </si>
  <si>
    <t>Cupón x a(1; n; TIR EFECTIVA SEMESTRAL, o sea i(2)) + $100 x (1 + TIR EFECTIVA SEMESTRAL, o sea i(2))^-n</t>
  </si>
  <si>
    <t>Duration</t>
  </si>
  <si>
    <t>Dur(0;TIR TNA SEMESTRAL o sea j(2)) =</t>
  </si>
  <si>
    <t xml:space="preserve">1 x cupón x (1 + TIR EFECTIVA SEMESTRAL)^-1 + 2 x cupón x (1 + TIR EFECTIVA SEMESTRAL)^-2 + ... + n x cupón x (1 + TIR SEMESTRAL)^-n / precio del bono </t>
  </si>
  <si>
    <t xml:space="preserve">los números de adelante indican la posición en que son cobrados los cupones en el eje de plazos </t>
  </si>
  <si>
    <t>los cupones pueden incluir intereses + amortizaciones, depende si es un bono bullet (amortización íntegra al vencimiento) o con sistema alemán (amortizaciones periódicas)</t>
  </si>
  <si>
    <t>Duration modificada</t>
  </si>
  <si>
    <t>DM =</t>
  </si>
  <si>
    <t>D / (1 + {TIR TNA/m})</t>
  </si>
  <si>
    <t>D es la duration anual, o sea que si está calculada semestralmente la divido por dos. La "m" es la frecuencia del pago de cupones, ej.: si paga semestralmente, m = 2</t>
  </si>
  <si>
    <t>Dr (variación de la tasa de interés)</t>
  </si>
  <si>
    <t>TIR NUEVA - TIR ORIGINAL</t>
  </si>
  <si>
    <t>Ej. Si la TIR original es 12%, y luego cae al 11,5% tenemos una Dr -0,5%</t>
  </si>
  <si>
    <t>Ej. Si la TIR original es 10%, y luego sube al 10,2% tenemos una Dr +0,2%</t>
  </si>
  <si>
    <t>Cambio porcentual (%) en el precio del bono</t>
  </si>
  <si>
    <t>- DUR MOD x Dr</t>
  </si>
  <si>
    <t>- duración modificada (modified duration) x variación en la tasa de interés (Dr --&gt; derivada de la TIR)</t>
  </si>
  <si>
    <t>Por fórmula siempre es negativa la DUR MOD, que se verá afectado por una suba o baja de la TIR.</t>
  </si>
  <si>
    <t>A veces queda menos por menos = positivo, y otras veces menos x más = negativo. Cuando suba la TIR bajará el precio (más x menos), cuando baje la TIR subirá el precio (menos x menos).</t>
  </si>
  <si>
    <t>RETORNO TOTAL (%)</t>
  </si>
  <si>
    <t>[(cupón + intereses sobre cupón + precio de venta)/precio de compra]^1/tenencia (plazo de semestres que conservo el bono en cartera) -1</t>
  </si>
  <si>
    <t xml:space="preserve">Si el bono es bullet aplico operadores "a" para rentas constantes. </t>
  </si>
  <si>
    <t>Si el bono tiene amortizaciones periódicas a razón = - (i x t) aplico operadores "a" artimético para rentas decrecientes.</t>
  </si>
  <si>
    <t>i es la TIR de reinversión de los cupones / intereses sobre saldo de deuda al % TNA datos establecidos por quien emitió el bono, no importa si sube o baja la TIR luego en el mercado.</t>
  </si>
  <si>
    <t>t son los $ de las amortizaciones</t>
  </si>
  <si>
    <t xml:space="preserve">Paridad = </t>
  </si>
  <si>
    <t>precio del bono / Valor técnico = %</t>
  </si>
  <si>
    <t>Ej.: si precio del bono es $45 y el Valor Técnico del bono en el momento 8 es $63,265</t>
  </si>
  <si>
    <t>valor técnico = todo lo adeudado por el emisor del bono en un momento dado.</t>
  </si>
</sst>
</file>

<file path=xl/styles.xml><?xml version="1.0" encoding="utf-8"?>
<styleSheet xmlns="http://schemas.openxmlformats.org/spreadsheetml/2006/main" xmlns:x14ac="http://schemas.microsoft.com/office/spreadsheetml/2009/9/ac" xmlns:mc="http://schemas.openxmlformats.org/markup-compatibility/2006">
  <numFmts count="2">
    <numFmt numFmtId="164" formatCode="&quot;$&quot;#,##0"/>
    <numFmt numFmtId="165" formatCode="&quot;$&quot;#,##0.00"/>
  </numFmts>
  <fonts count="21">
    <font>
      <sz val="10.0"/>
      <color rgb="FF000000"/>
      <name val="Arial"/>
    </font>
    <font>
      <color theme="1"/>
      <name val="Arial"/>
    </font>
    <font/>
    <font>
      <b/>
      <color theme="1"/>
      <name val="Arial"/>
    </font>
    <font>
      <b/>
    </font>
    <font>
      <b/>
      <color rgb="FF000000"/>
      <name val="Roboto"/>
    </font>
    <font>
      <b/>
      <color rgb="FFFF0000"/>
    </font>
    <font>
      <b/>
      <color rgb="FF000000"/>
      <name val="Arial"/>
    </font>
    <font>
      <b/>
      <color rgb="FFFF00FF"/>
      <name val="Arial"/>
    </font>
    <font>
      <b/>
      <color rgb="FFFF9900"/>
      <name val="Arial"/>
    </font>
    <font>
      <color rgb="FF9900FF"/>
      <name val="Arial"/>
    </font>
    <font>
      <color rgb="FF000000"/>
      <name val="Roboto"/>
    </font>
    <font>
      <b/>
      <color rgb="FFFF0000"/>
      <name val="Arial"/>
    </font>
    <font>
      <color rgb="FFFF0000"/>
      <name val="Arial"/>
    </font>
    <font>
      <b/>
      <sz val="11.0"/>
      <color rgb="FF202124"/>
      <name val="Arial"/>
    </font>
    <font>
      <b/>
      <color rgb="FF999999"/>
    </font>
    <font>
      <b/>
      <sz val="11.0"/>
      <color rgb="FF000000"/>
      <name val="Inconsolata"/>
    </font>
    <font>
      <b/>
      <color rgb="FFFF00FF"/>
    </font>
    <font>
      <color rgb="FF9900FF"/>
    </font>
    <font>
      <b/>
      <color rgb="FFEA4335"/>
    </font>
    <font>
      <b/>
      <color rgb="FF34A853"/>
      <name val="Arial"/>
    </font>
  </fonts>
  <fills count="13">
    <fill>
      <patternFill patternType="none"/>
    </fill>
    <fill>
      <patternFill patternType="lightGray"/>
    </fill>
    <fill>
      <patternFill patternType="solid">
        <fgColor rgb="FFFFFFFF"/>
        <bgColor rgb="FFFFFFFF"/>
      </patternFill>
    </fill>
    <fill>
      <patternFill patternType="solid">
        <fgColor rgb="FFD9EAD3"/>
        <bgColor rgb="FFD9EAD3"/>
      </patternFill>
    </fill>
    <fill>
      <patternFill patternType="solid">
        <fgColor rgb="FFFF9900"/>
        <bgColor rgb="FFFF9900"/>
      </patternFill>
    </fill>
    <fill>
      <patternFill patternType="solid">
        <fgColor rgb="FFFFFF00"/>
        <bgColor rgb="FFFFFF00"/>
      </patternFill>
    </fill>
    <fill>
      <patternFill patternType="solid">
        <fgColor rgb="FF00FF00"/>
        <bgColor rgb="FF00FF00"/>
      </patternFill>
    </fill>
    <fill>
      <patternFill patternType="solid">
        <fgColor rgb="FFB6D7A8"/>
        <bgColor rgb="FFB6D7A8"/>
      </patternFill>
    </fill>
    <fill>
      <patternFill patternType="solid">
        <fgColor rgb="FFFFE599"/>
        <bgColor rgb="FFFFE599"/>
      </patternFill>
    </fill>
    <fill>
      <patternFill patternType="solid">
        <fgColor rgb="FFCCCCCC"/>
        <bgColor rgb="FFCCCCCC"/>
      </patternFill>
    </fill>
    <fill>
      <patternFill patternType="solid">
        <fgColor rgb="FFD5A6BD"/>
        <bgColor rgb="FFD5A6BD"/>
      </patternFill>
    </fill>
    <fill>
      <patternFill patternType="solid">
        <fgColor rgb="FF6D9EEB"/>
        <bgColor rgb="FF6D9EEB"/>
      </patternFill>
    </fill>
    <fill>
      <patternFill patternType="solid">
        <fgColor rgb="FFEA9999"/>
        <bgColor rgb="FFEA9999"/>
      </patternFill>
    </fill>
  </fills>
  <borders count="57">
    <border/>
    <border>
      <left style="thin">
        <color rgb="FF000000"/>
      </left>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top style="thin">
        <color rgb="FF000000"/>
      </top>
      <bottom style="thin">
        <color rgb="FF000000"/>
      </bottom>
    </border>
    <border>
      <left style="thin">
        <color rgb="FF000000"/>
      </left>
      <right style="thin">
        <color rgb="FF000000"/>
      </right>
      <bottom style="thin">
        <color rgb="FF000000"/>
      </bottom>
    </border>
    <border>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border>
    <border>
      <left style="thick">
        <color rgb="FF000000"/>
      </left>
      <right style="thick">
        <color rgb="FF000000"/>
      </right>
      <top style="thick">
        <color rgb="FF000000"/>
      </top>
      <bottom style="thick">
        <color rgb="FF000000"/>
      </bottom>
    </border>
    <border>
      <left style="thin">
        <color rgb="FF000000"/>
      </left>
      <right style="thin">
        <color rgb="FFFFFFFF"/>
      </right>
      <top style="thin">
        <color rgb="FF000000"/>
      </top>
      <bottom style="thin">
        <color rgb="FF000000"/>
      </bottom>
    </border>
    <border>
      <left style="thin">
        <color rgb="FFFFFFFF"/>
      </left>
      <right style="thin">
        <color rgb="FFFFFFFF"/>
      </right>
      <top style="thin">
        <color rgb="FF000000"/>
      </top>
      <bottom style="thin">
        <color rgb="FF000000"/>
      </bottom>
    </border>
    <border>
      <left style="thin">
        <color rgb="FFFFFFFF"/>
      </left>
      <right style="thin">
        <color rgb="FF000000"/>
      </right>
      <top style="thin">
        <color rgb="FF000000"/>
      </top>
      <bottom style="thin">
        <color rgb="FF000000"/>
      </bottom>
    </border>
    <border>
      <left style="thin">
        <color rgb="FFFFFFFF"/>
      </left>
      <top style="thin">
        <color rgb="FF000000"/>
      </top>
      <bottom style="thin">
        <color rgb="FF000000"/>
      </bottom>
    </border>
    <border>
      <right style="thin">
        <color rgb="FFFFFFFF"/>
      </right>
      <top style="thin">
        <color rgb="FF000000"/>
      </top>
      <bottom style="thin">
        <color rgb="FF000000"/>
      </bottom>
    </border>
    <border>
      <bottom style="thin">
        <color rgb="FF000000"/>
      </bottom>
    </border>
    <border>
      <left style="thick">
        <color rgb="FF000000"/>
      </left>
      <top style="thick">
        <color rgb="FF000000"/>
      </top>
      <bottom style="thick">
        <color rgb="FF000000"/>
      </bottom>
    </border>
    <border>
      <right style="thick">
        <color rgb="FF000000"/>
      </right>
      <top style="thick">
        <color rgb="FF000000"/>
      </top>
      <bottom style="thick">
        <color rgb="FF000000"/>
      </bottom>
    </border>
    <border>
      <left style="thin">
        <color rgb="FFFFFFFF"/>
      </left>
      <right style="thin">
        <color rgb="FFFFFFFF"/>
      </right>
      <top style="thin">
        <color rgb="FFFFFFFF"/>
      </top>
      <bottom style="thin">
        <color rgb="FFFFFFFF"/>
      </bottom>
    </border>
    <border>
      <left style="thin">
        <color rgb="FFFFFFFF"/>
      </left>
      <right style="thin">
        <color rgb="FFFFFFFF"/>
      </right>
      <top style="thin">
        <color rgb="FFFFFFFF"/>
      </top>
    </border>
    <border>
      <left style="thin">
        <color rgb="FFFFFFFF"/>
      </left>
      <top style="thin">
        <color rgb="FFFFFFFF"/>
      </top>
      <bottom style="thin">
        <color rgb="FFFFFFFF"/>
      </bottom>
    </border>
    <border>
      <top style="thin">
        <color rgb="FFFFFFFF"/>
      </top>
      <bottom style="thin">
        <color rgb="FFFFFFFF"/>
      </bottom>
    </border>
    <border>
      <left style="thin">
        <color rgb="FF000000"/>
      </left>
      <right style="thin">
        <color rgb="FFFFFFFF"/>
      </right>
      <top style="thin">
        <color rgb="FF000000"/>
      </top>
      <bottom style="thin">
        <color rgb="FFFFFFFF"/>
      </bottom>
    </border>
    <border>
      <left style="thin">
        <color rgb="FFFFFFFF"/>
      </left>
      <right style="thin">
        <color rgb="FFFFFFFF"/>
      </right>
      <top style="thin">
        <color rgb="FF000000"/>
      </top>
      <bottom style="thin">
        <color rgb="FFFFFFFF"/>
      </bottom>
    </border>
    <border>
      <left style="thin">
        <color rgb="FFFFFFFF"/>
      </left>
      <right style="thin">
        <color rgb="FFFFFFFF"/>
      </right>
      <top style="thin">
        <color rgb="FF000000"/>
      </top>
    </border>
    <border>
      <left style="thin">
        <color rgb="FFFFFFFF"/>
      </left>
      <right style="thin">
        <color rgb="FF000000"/>
      </right>
      <top style="thin">
        <color rgb="FF000000"/>
      </top>
    </border>
    <border>
      <right style="thin">
        <color rgb="FFFFFFFF"/>
      </right>
      <top style="thin">
        <color rgb="FFFFFFFF"/>
      </top>
      <bottom style="thin">
        <color rgb="FFFFFFFF"/>
      </bottom>
    </border>
    <border>
      <left style="thin">
        <color rgb="FFFFFFFF"/>
      </left>
      <right style="thin">
        <color rgb="FFFFFFFF"/>
      </right>
      <bottom style="thin">
        <color rgb="FFFFFFFF"/>
      </bottom>
    </border>
    <border>
      <left style="thin">
        <color rgb="FF000000"/>
      </left>
      <right style="thin">
        <color rgb="FFFFFFFF"/>
      </right>
      <top style="thin">
        <color rgb="FFFFFFFF"/>
      </top>
      <bottom style="thin">
        <color rgb="FF000000"/>
      </bottom>
    </border>
    <border>
      <left style="thin">
        <color rgb="FFFFFFFF"/>
      </left>
      <right style="thin">
        <color rgb="FFFFFFFF"/>
      </right>
      <top style="thin">
        <color rgb="FFFFFFFF"/>
      </top>
      <bottom style="thin">
        <color rgb="FF000000"/>
      </bottom>
    </border>
    <border>
      <right style="thin">
        <color rgb="FFFFFFFF"/>
      </right>
      <top style="thin">
        <color rgb="FF000000"/>
      </top>
      <bottom style="thin">
        <color rgb="FFFFFFFF"/>
      </bottom>
    </border>
    <border>
      <left style="thin">
        <color rgb="FF000000"/>
      </left>
      <right style="thin">
        <color rgb="FFFFFFFF"/>
      </right>
      <bottom style="thin">
        <color rgb="FF000000"/>
      </bottom>
    </border>
    <border>
      <left style="thin">
        <color rgb="FF000000"/>
      </left>
      <right style="thin">
        <color rgb="FFFFFFFF"/>
      </right>
      <top style="thin">
        <color rgb="FFFFFFFF"/>
      </top>
      <bottom style="thin">
        <color rgb="FFFFFFFF"/>
      </bottom>
    </border>
    <border>
      <left style="thin">
        <color rgb="FFFFFFFF"/>
      </left>
      <right style="thin">
        <color rgb="FF000000"/>
      </right>
      <top style="thin">
        <color rgb="FF000000"/>
      </top>
      <bottom style="thin">
        <color rgb="FFFFFFFF"/>
      </bottom>
    </border>
    <border>
      <left style="thin">
        <color rgb="FFFFFFFF"/>
      </left>
      <right style="thin">
        <color rgb="FF000000"/>
      </right>
      <top style="thin">
        <color rgb="FFFFFFFF"/>
      </top>
      <bottom style="thin">
        <color rgb="FFFFFFFF"/>
      </bottom>
    </border>
    <border>
      <left style="thin">
        <color rgb="FFFFFFFF"/>
      </left>
      <right style="thin">
        <color rgb="FF000000"/>
      </right>
      <top style="thin">
        <color rgb="FFFFFFFF"/>
      </top>
    </border>
    <border>
      <left style="thin">
        <color rgb="FF000000"/>
      </left>
      <top style="thin">
        <color rgb="FF000000"/>
      </top>
    </border>
    <border>
      <right style="thin">
        <color rgb="FF000000"/>
      </right>
      <top style="thin">
        <color rgb="FF000000"/>
      </top>
    </border>
    <border>
      <left style="thin">
        <color rgb="FF000000"/>
      </left>
    </border>
    <border>
      <right style="thin">
        <color rgb="FF000000"/>
      </right>
    </border>
    <border>
      <bottom style="thick">
        <color rgb="FF000000"/>
      </bottom>
    </border>
    <border>
      <right style="thin">
        <color rgb="FFFFFFFF"/>
      </right>
      <bottom style="thick">
        <color rgb="FF000000"/>
      </bottom>
    </border>
    <border>
      <left style="thin">
        <color rgb="FF000000"/>
      </left>
      <bottom style="thin">
        <color rgb="FF000000"/>
      </bottom>
    </border>
    <border>
      <right style="thin">
        <color rgb="FF000000"/>
      </right>
      <bottom style="thin">
        <color rgb="FF000000"/>
      </bottom>
    </border>
    <border>
      <bottom style="thin">
        <color rgb="FFFFFFFF"/>
      </bottom>
    </border>
    <border>
      <right style="thin">
        <color rgb="FFFFFFFF"/>
      </right>
      <bottom style="thin">
        <color rgb="FFFFFFFF"/>
      </bottom>
    </border>
    <border>
      <left style="medium">
        <color rgb="FFB7B7B7"/>
      </left>
      <right style="medium">
        <color rgb="FFB7B7B7"/>
      </right>
      <top style="medium">
        <color rgb="FFB7B7B7"/>
      </top>
      <bottom style="medium">
        <color rgb="FFB7B7B7"/>
      </bottom>
    </border>
    <border>
      <left style="medium">
        <color rgb="FFB7B7B7"/>
      </left>
      <top style="medium">
        <color rgb="FFB7B7B7"/>
      </top>
      <bottom style="medium">
        <color rgb="FFB7B7B7"/>
      </bottom>
    </border>
    <border>
      <top style="medium">
        <color rgb="FFB7B7B7"/>
      </top>
      <bottom style="medium">
        <color rgb="FFB7B7B7"/>
      </bottom>
    </border>
    <border>
      <right style="medium">
        <color rgb="FFB7B7B7"/>
      </right>
      <top style="medium">
        <color rgb="FFB7B7B7"/>
      </top>
      <bottom style="medium">
        <color rgb="FFB7B7B7"/>
      </bottom>
    </border>
    <border>
      <left style="medium">
        <color rgb="FFFFFFFF"/>
      </left>
      <right style="medium">
        <color rgb="FFFFFFFF"/>
      </right>
      <top style="medium">
        <color rgb="FFFFFFFF"/>
      </top>
      <bottom style="medium">
        <color rgb="FFFFFFFF"/>
      </bottom>
    </border>
    <border>
      <left style="medium">
        <color rgb="FFFFFFFF"/>
      </left>
      <top style="medium">
        <color rgb="FFFFFFFF"/>
      </top>
      <bottom style="medium">
        <color rgb="FFFFFFFF"/>
      </bottom>
    </border>
    <border>
      <left style="medium">
        <color rgb="FFFFFFFF"/>
      </left>
      <right style="medium">
        <color rgb="FFFFFFFF"/>
      </right>
      <bottom style="medium">
        <color rgb="FFFFFFFF"/>
      </bottom>
    </border>
    <border>
      <left style="medium">
        <color rgb="FFFFFFFF"/>
      </left>
      <right style="medium">
        <color rgb="FFFFFFFF"/>
      </right>
    </border>
    <border>
      <left style="medium">
        <color rgb="FFFFFFFF"/>
      </left>
      <right style="medium">
        <color rgb="FFFFFFFF"/>
      </right>
      <top style="medium">
        <color rgb="FFFFFFFF"/>
      </top>
    </border>
    <border>
      <left style="medium">
        <color rgb="FF000000"/>
      </left>
      <right style="medium">
        <color rgb="FFFFFFFF"/>
      </right>
      <top style="medium">
        <color rgb="FF000000"/>
      </top>
      <bottom style="medium">
        <color rgb="FF000000"/>
      </bottom>
    </border>
    <border>
      <left style="medium">
        <color rgb="FFFFFFFF"/>
      </left>
      <right style="medium">
        <color rgb="FF000000"/>
      </right>
      <top style="medium">
        <color rgb="FF000000"/>
      </top>
      <bottom style="medium">
        <color rgb="FF000000"/>
      </bottom>
    </border>
    <border>
      <right style="medium">
        <color rgb="FFFFFFFF"/>
      </right>
      <top style="medium">
        <color rgb="FFFFFFFF"/>
      </top>
      <bottom style="medium">
        <color rgb="FFFFFFFF"/>
      </bottom>
    </border>
  </borders>
  <cellStyleXfs count="1">
    <xf borderId="0" fillId="0" fontId="0" numFmtId="0" applyAlignment="1" applyFont="1"/>
  </cellStyleXfs>
  <cellXfs count="216">
    <xf borderId="0" fillId="0" fontId="0" numFmtId="0" xfId="0" applyAlignment="1" applyFont="1">
      <alignment readingOrder="0" shrinkToFit="0" vertical="bottom" wrapText="0"/>
    </xf>
    <xf borderId="0" fillId="0" fontId="1" numFmtId="0" xfId="0" applyAlignment="1" applyFont="1">
      <alignment horizontal="center" readingOrder="0" vertical="center"/>
    </xf>
    <xf borderId="0" fillId="0" fontId="1" numFmtId="0" xfId="0" applyAlignment="1" applyFont="1">
      <alignment vertical="center"/>
    </xf>
    <xf borderId="0" fillId="0" fontId="1" numFmtId="0" xfId="0" applyAlignment="1" applyFont="1">
      <alignment horizontal="center" vertical="center"/>
    </xf>
    <xf borderId="1" fillId="0" fontId="2" numFmtId="0" xfId="0" applyAlignment="1" applyBorder="1" applyFont="1">
      <alignment horizontal="left" readingOrder="0" vertical="center"/>
    </xf>
    <xf borderId="1" fillId="0" fontId="3" numFmtId="0" xfId="0" applyAlignment="1" applyBorder="1" applyFont="1">
      <alignment horizontal="center" readingOrder="0" vertical="center"/>
    </xf>
    <xf borderId="1" fillId="0" fontId="2" numFmtId="0" xfId="0" applyAlignment="1" applyBorder="1" applyFont="1">
      <alignment readingOrder="0" vertical="center"/>
    </xf>
    <xf borderId="1" fillId="0" fontId="4" numFmtId="0" xfId="0" applyAlignment="1" applyBorder="1" applyFont="1">
      <alignment horizontal="center" readingOrder="0" shrinkToFit="0" vertical="center" wrapText="1"/>
    </xf>
    <xf borderId="0" fillId="2" fontId="5" numFmtId="0" xfId="0" applyAlignment="1" applyFill="1" applyFont="1">
      <alignment horizontal="center" readingOrder="0" shrinkToFit="0" vertical="center" wrapText="1"/>
    </xf>
    <xf borderId="0" fillId="0" fontId="3" numFmtId="0" xfId="0" applyAlignment="1" applyFont="1">
      <alignment readingOrder="0"/>
    </xf>
    <xf borderId="1" fillId="0" fontId="1" numFmtId="0" xfId="0" applyAlignment="1" applyBorder="1" applyFont="1">
      <alignment readingOrder="0" vertical="center"/>
    </xf>
    <xf borderId="1" fillId="0" fontId="3" numFmtId="0" xfId="0" applyAlignment="1" applyBorder="1" applyFont="1">
      <alignment horizontal="center" readingOrder="0" shrinkToFit="0" vertical="center" wrapText="1"/>
    </xf>
    <xf borderId="0" fillId="0" fontId="4" numFmtId="0" xfId="0" applyAlignment="1" applyFont="1">
      <alignment readingOrder="0"/>
    </xf>
    <xf borderId="1" fillId="0" fontId="3" numFmtId="0" xfId="0" applyAlignment="1" applyBorder="1" applyFont="1">
      <alignment horizontal="center" vertical="center"/>
    </xf>
    <xf borderId="2" fillId="0" fontId="3" numFmtId="0" xfId="0" applyAlignment="1" applyBorder="1" applyFont="1">
      <alignment horizontal="center" readingOrder="0" vertical="center"/>
    </xf>
    <xf borderId="3" fillId="0" fontId="1" numFmtId="0" xfId="0" applyAlignment="1" applyBorder="1" applyFont="1">
      <alignment readingOrder="0" vertical="center"/>
    </xf>
    <xf borderId="1" fillId="0" fontId="6" numFmtId="0" xfId="0" applyAlignment="1" applyBorder="1" applyFont="1">
      <alignment horizontal="center" readingOrder="0" vertical="center"/>
    </xf>
    <xf borderId="4" fillId="0" fontId="3" numFmtId="0" xfId="0" applyAlignment="1" applyBorder="1" applyFont="1">
      <alignment horizontal="center" readingOrder="0" vertical="center"/>
    </xf>
    <xf borderId="0" fillId="0" fontId="4" numFmtId="0" xfId="0" applyAlignment="1" applyFont="1">
      <alignment horizontal="center" readingOrder="0"/>
    </xf>
    <xf borderId="3" fillId="3" fontId="3" numFmtId="0" xfId="0" applyAlignment="1" applyBorder="1" applyFill="1" applyFont="1">
      <alignment horizontal="center" readingOrder="0" vertical="center"/>
    </xf>
    <xf borderId="5" fillId="3" fontId="3" numFmtId="0" xfId="0" applyAlignment="1" applyBorder="1" applyFont="1">
      <alignment horizontal="center" readingOrder="0" shrinkToFit="0" vertical="center" wrapText="1"/>
    </xf>
    <xf borderId="5" fillId="3" fontId="7" numFmtId="0" xfId="0" applyAlignment="1" applyBorder="1" applyFont="1">
      <alignment horizontal="center" readingOrder="0" shrinkToFit="0" vertical="center" wrapText="1"/>
    </xf>
    <xf borderId="6" fillId="3" fontId="5" numFmtId="0" xfId="0" applyAlignment="1" applyBorder="1" applyFont="1">
      <alignment horizontal="center" readingOrder="0" shrinkToFit="0" vertical="center" wrapText="1"/>
    </xf>
    <xf borderId="0" fillId="0" fontId="3" numFmtId="0" xfId="0" applyFont="1"/>
    <xf borderId="0" fillId="0" fontId="3" numFmtId="0" xfId="0" applyAlignment="1" applyFont="1">
      <alignment horizontal="center" vertical="center"/>
    </xf>
    <xf borderId="0" fillId="0" fontId="8" numFmtId="0" xfId="0" applyAlignment="1" applyFont="1">
      <alignment horizontal="center" readingOrder="0" shrinkToFit="0" vertical="center" wrapText="1"/>
    </xf>
    <xf borderId="0" fillId="0" fontId="9" numFmtId="0" xfId="0" applyAlignment="1" applyFont="1">
      <alignment horizontal="center" readingOrder="0" vertical="center"/>
    </xf>
    <xf borderId="0" fillId="0" fontId="1" numFmtId="0" xfId="0" applyAlignment="1" applyFont="1">
      <alignment readingOrder="0" vertical="center"/>
    </xf>
    <xf borderId="1" fillId="0" fontId="1" numFmtId="0" xfId="0" applyAlignment="1" applyBorder="1" applyFont="1">
      <alignment horizontal="center" readingOrder="0" vertical="center"/>
    </xf>
    <xf borderId="2" fillId="4" fontId="3" numFmtId="0" xfId="0" applyAlignment="1" applyBorder="1" applyFill="1" applyFont="1">
      <alignment readingOrder="0" vertical="center"/>
    </xf>
    <xf borderId="0" fillId="0" fontId="3" numFmtId="0" xfId="0" applyAlignment="1" applyFont="1">
      <alignment horizontal="center" readingOrder="0" vertical="center"/>
    </xf>
    <xf borderId="7" fillId="4" fontId="3" numFmtId="0" xfId="0" applyAlignment="1" applyBorder="1" applyFont="1">
      <alignment horizontal="center" readingOrder="0" vertical="center"/>
    </xf>
    <xf borderId="7" fillId="0" fontId="2" numFmtId="0" xfId="0" applyBorder="1" applyFont="1"/>
    <xf borderId="0" fillId="0" fontId="1" numFmtId="0" xfId="0" applyAlignment="1" applyFont="1">
      <alignment horizontal="center"/>
    </xf>
    <xf borderId="4" fillId="4" fontId="4" numFmtId="0" xfId="0" applyAlignment="1" applyBorder="1" applyFont="1">
      <alignment horizontal="center" readingOrder="0" vertical="center"/>
    </xf>
    <xf borderId="1" fillId="0" fontId="4" numFmtId="0" xfId="0" applyAlignment="1" applyBorder="1" applyFont="1">
      <alignment horizontal="center" readingOrder="0" vertical="center"/>
    </xf>
    <xf borderId="0" fillId="0" fontId="2" numFmtId="0" xfId="0" applyAlignment="1" applyFont="1">
      <alignment readingOrder="0" vertical="center"/>
    </xf>
    <xf borderId="0" fillId="0" fontId="3" numFmtId="0" xfId="0" applyAlignment="1" applyFont="1">
      <alignment readingOrder="0" vertical="center"/>
    </xf>
    <xf borderId="1" fillId="0" fontId="1" numFmtId="0" xfId="0" applyAlignment="1" applyBorder="1" applyFont="1">
      <alignment readingOrder="0"/>
    </xf>
    <xf borderId="1" fillId="0" fontId="3" numFmtId="0" xfId="0" applyAlignment="1" applyBorder="1" applyFont="1">
      <alignment horizontal="center" readingOrder="0"/>
    </xf>
    <xf borderId="0" fillId="0" fontId="1" numFmtId="0" xfId="0" applyAlignment="1" applyFont="1">
      <alignment readingOrder="0"/>
    </xf>
    <xf borderId="0" fillId="0" fontId="3" numFmtId="0" xfId="0" applyAlignment="1" applyFont="1">
      <alignment horizontal="center"/>
    </xf>
    <xf borderId="0" fillId="0" fontId="2" numFmtId="0" xfId="0" applyAlignment="1" applyFont="1">
      <alignment readingOrder="0"/>
    </xf>
    <xf borderId="0" fillId="0" fontId="1" numFmtId="0" xfId="0" applyAlignment="1" applyFont="1">
      <alignment horizontal="right" readingOrder="0" vertical="center"/>
    </xf>
    <xf borderId="0" fillId="0" fontId="10" numFmtId="0" xfId="0" applyAlignment="1" applyFont="1">
      <alignment readingOrder="0"/>
    </xf>
    <xf borderId="8" fillId="0" fontId="3" numFmtId="0" xfId="0" applyAlignment="1" applyBorder="1" applyFont="1">
      <alignment horizontal="center" readingOrder="0"/>
    </xf>
    <xf borderId="0" fillId="0" fontId="3" numFmtId="0" xfId="0" applyAlignment="1" applyFont="1">
      <alignment horizontal="center" readingOrder="0"/>
    </xf>
    <xf borderId="0" fillId="2" fontId="11" numFmtId="0" xfId="0" applyAlignment="1" applyFont="1">
      <alignment horizontal="center" readingOrder="0" vertical="center"/>
    </xf>
    <xf borderId="0" fillId="2" fontId="3" numFmtId="0" xfId="0" applyAlignment="1" applyFont="1">
      <alignment horizontal="center" readingOrder="0"/>
    </xf>
    <xf borderId="0" fillId="2" fontId="3" numFmtId="9" xfId="0" applyAlignment="1" applyFont="1" applyNumberFormat="1">
      <alignment horizontal="center" readingOrder="0"/>
    </xf>
    <xf borderId="9" fillId="0" fontId="1" numFmtId="0" xfId="0" applyAlignment="1" applyBorder="1" applyFont="1">
      <alignment horizontal="center" readingOrder="0" vertical="center"/>
    </xf>
    <xf borderId="10" fillId="0" fontId="1" numFmtId="0" xfId="0" applyAlignment="1" applyBorder="1" applyFont="1">
      <alignment horizontal="center" readingOrder="0" vertical="center"/>
    </xf>
    <xf borderId="10" fillId="2" fontId="11" numFmtId="0" xfId="0" applyAlignment="1" applyBorder="1" applyFont="1">
      <alignment horizontal="center" readingOrder="0" vertical="center"/>
    </xf>
    <xf borderId="11" fillId="0" fontId="1" numFmtId="0" xfId="0" applyAlignment="1" applyBorder="1" applyFont="1">
      <alignment horizontal="center" readingOrder="0" vertical="center"/>
    </xf>
    <xf borderId="1" fillId="5" fontId="3" numFmtId="0" xfId="0" applyAlignment="1" applyBorder="1" applyFill="1" applyFont="1">
      <alignment horizontal="center" readingOrder="0"/>
    </xf>
    <xf borderId="1" fillId="5" fontId="3" numFmtId="9" xfId="0" applyAlignment="1" applyBorder="1" applyFont="1" applyNumberFormat="1">
      <alignment horizontal="center" readingOrder="0"/>
    </xf>
    <xf borderId="1" fillId="0" fontId="1" numFmtId="0" xfId="0" applyAlignment="1" applyBorder="1" applyFont="1">
      <alignment horizontal="center" readingOrder="0"/>
    </xf>
    <xf borderId="1" fillId="0" fontId="1" numFmtId="164" xfId="0" applyAlignment="1" applyBorder="1" applyFont="1" applyNumberFormat="1">
      <alignment horizontal="center" readingOrder="0"/>
    </xf>
    <xf borderId="1" fillId="0" fontId="1" numFmtId="164" xfId="0" applyAlignment="1" applyBorder="1" applyFont="1" applyNumberFormat="1">
      <alignment horizontal="center"/>
    </xf>
    <xf borderId="0" fillId="0" fontId="8" numFmtId="0" xfId="0" applyAlignment="1" applyFont="1">
      <alignment horizontal="center" readingOrder="0" shrinkToFit="0" wrapText="1"/>
    </xf>
    <xf borderId="0" fillId="0" fontId="1" numFmtId="0" xfId="0" applyAlignment="1" applyFont="1">
      <alignment horizontal="center" readingOrder="0"/>
    </xf>
    <xf borderId="0" fillId="0" fontId="12" numFmtId="0" xfId="0" applyAlignment="1" applyFont="1">
      <alignment readingOrder="0" shrinkToFit="0" wrapText="1"/>
    </xf>
    <xf borderId="12" fillId="0" fontId="1" numFmtId="0" xfId="0" applyAlignment="1" applyBorder="1" applyFont="1">
      <alignment horizontal="center" readingOrder="0" shrinkToFit="0" vertical="center" wrapText="1"/>
    </xf>
    <xf borderId="5" fillId="2" fontId="11" numFmtId="0" xfId="0" applyAlignment="1" applyBorder="1" applyFont="1">
      <alignment horizontal="center" readingOrder="0" shrinkToFit="0" wrapText="1"/>
    </xf>
    <xf borderId="13" fillId="0" fontId="1" numFmtId="0" xfId="0" applyAlignment="1" applyBorder="1" applyFont="1">
      <alignment horizontal="center" readingOrder="0" shrinkToFit="0" vertical="center" wrapText="1"/>
    </xf>
    <xf borderId="10" fillId="0" fontId="1" numFmtId="0" xfId="0" applyAlignment="1" applyBorder="1" applyFont="1">
      <alignment horizontal="center" readingOrder="0" shrinkToFit="0" vertical="center" wrapText="1"/>
    </xf>
    <xf borderId="10" fillId="2" fontId="11" numFmtId="0" xfId="0" applyAlignment="1" applyBorder="1" applyFont="1">
      <alignment horizontal="center" readingOrder="0" shrinkToFit="0" vertical="center" wrapText="1"/>
    </xf>
    <xf borderId="3" fillId="6" fontId="3" numFmtId="0" xfId="0" applyAlignment="1" applyBorder="1" applyFill="1" applyFont="1">
      <alignment horizontal="center" readingOrder="0" vertical="center"/>
    </xf>
    <xf borderId="6" fillId="6" fontId="3" numFmtId="9" xfId="0" applyAlignment="1" applyBorder="1" applyFont="1" applyNumberFormat="1">
      <alignment horizontal="center" readingOrder="0" vertical="center"/>
    </xf>
    <xf borderId="3" fillId="0" fontId="1" numFmtId="0" xfId="0" applyAlignment="1" applyBorder="1" applyFont="1">
      <alignment horizontal="center" readingOrder="0"/>
    </xf>
    <xf borderId="5" fillId="0" fontId="1" numFmtId="9" xfId="0" applyAlignment="1" applyBorder="1" applyFont="1" applyNumberFormat="1">
      <alignment horizontal="center" readingOrder="0"/>
    </xf>
    <xf borderId="14" fillId="0" fontId="1" numFmtId="0" xfId="0" applyAlignment="1" applyBorder="1" applyFont="1">
      <alignment horizontal="center" readingOrder="0"/>
    </xf>
    <xf borderId="5" fillId="0" fontId="1" numFmtId="2" xfId="0" applyAlignment="1" applyBorder="1" applyFont="1" applyNumberFormat="1">
      <alignment horizontal="center"/>
    </xf>
    <xf borderId="1" fillId="0" fontId="13" numFmtId="164" xfId="0" applyAlignment="1" applyBorder="1" applyFont="1" applyNumberFormat="1">
      <alignment horizontal="center"/>
    </xf>
    <xf borderId="5" fillId="0" fontId="1" numFmtId="164" xfId="0" applyAlignment="1" applyBorder="1" applyFont="1" applyNumberFormat="1">
      <alignment horizontal="center"/>
    </xf>
    <xf borderId="6" fillId="0" fontId="1" numFmtId="164" xfId="0" applyAlignment="1" applyBorder="1" applyFont="1" applyNumberFormat="1">
      <alignment horizontal="center"/>
    </xf>
    <xf borderId="1" fillId="0" fontId="1" numFmtId="9" xfId="0" applyAlignment="1" applyBorder="1" applyFont="1" applyNumberFormat="1">
      <alignment horizontal="center" readingOrder="0"/>
    </xf>
    <xf borderId="4" fillId="0" fontId="1" numFmtId="0" xfId="0" applyAlignment="1" applyBorder="1" applyFont="1">
      <alignment horizontal="center" readingOrder="0"/>
    </xf>
    <xf borderId="1" fillId="0" fontId="1" numFmtId="2" xfId="0" applyAlignment="1" applyBorder="1" applyFont="1" applyNumberFormat="1">
      <alignment horizontal="center"/>
    </xf>
    <xf borderId="0" fillId="0" fontId="1" numFmtId="164" xfId="0" applyAlignment="1" applyFont="1" applyNumberFormat="1">
      <alignment horizontal="center"/>
    </xf>
    <xf borderId="1" fillId="0" fontId="1" numFmtId="0" xfId="0" applyAlignment="1" applyBorder="1" applyFont="1">
      <alignment horizontal="center"/>
    </xf>
    <xf borderId="1" fillId="0" fontId="1" numFmtId="9" xfId="0" applyAlignment="1" applyBorder="1" applyFont="1" applyNumberFormat="1">
      <alignment horizontal="center" readingOrder="0" vertical="center"/>
    </xf>
    <xf borderId="1" fillId="0" fontId="1" numFmtId="2" xfId="0" applyAlignment="1" applyBorder="1" applyFont="1" applyNumberFormat="1">
      <alignment horizontal="center" vertical="center"/>
    </xf>
    <xf borderId="1" fillId="0" fontId="1" numFmtId="164" xfId="0" applyAlignment="1" applyBorder="1" applyFont="1" applyNumberFormat="1">
      <alignment horizontal="center" vertical="center"/>
    </xf>
    <xf borderId="12" fillId="0" fontId="1" numFmtId="0" xfId="0" applyAlignment="1" applyBorder="1" applyFont="1">
      <alignment horizontal="center" readingOrder="0" vertical="center"/>
    </xf>
    <xf borderId="15" fillId="5" fontId="3" numFmtId="0" xfId="0" applyAlignment="1" applyBorder="1" applyFont="1">
      <alignment horizontal="center" readingOrder="0" vertical="center"/>
    </xf>
    <xf borderId="16" fillId="5" fontId="3" numFmtId="9" xfId="0" applyAlignment="1" applyBorder="1" applyFont="1" applyNumberFormat="1">
      <alignment horizontal="center" readingOrder="0" vertical="center"/>
    </xf>
    <xf borderId="5" fillId="0" fontId="1" numFmtId="0" xfId="0" applyAlignment="1" applyBorder="1" applyFont="1">
      <alignment horizontal="center" readingOrder="0"/>
    </xf>
    <xf borderId="5" fillId="0" fontId="1" numFmtId="0" xfId="0" applyAlignment="1" applyBorder="1" applyFont="1">
      <alignment horizontal="center"/>
    </xf>
    <xf borderId="6" fillId="0" fontId="1" numFmtId="0" xfId="0" applyAlignment="1" applyBorder="1" applyFont="1">
      <alignment horizontal="center"/>
    </xf>
    <xf borderId="1" fillId="0" fontId="13" numFmtId="165" xfId="0" applyAlignment="1" applyBorder="1" applyFont="1" applyNumberFormat="1">
      <alignment horizontal="center" vertical="center"/>
    </xf>
    <xf borderId="5" fillId="0" fontId="1" numFmtId="165" xfId="0" applyAlignment="1" applyBorder="1" applyFont="1" applyNumberFormat="1">
      <alignment horizontal="center" vertical="center"/>
    </xf>
    <xf borderId="0" fillId="0" fontId="1" numFmtId="165" xfId="0" applyAlignment="1" applyFont="1" applyNumberFormat="1">
      <alignment horizontal="center" vertical="center"/>
    </xf>
    <xf borderId="1" fillId="0" fontId="1" numFmtId="165" xfId="0" applyAlignment="1" applyBorder="1" applyFont="1" applyNumberFormat="1">
      <alignment horizontal="center" vertical="center"/>
    </xf>
    <xf borderId="1" fillId="0" fontId="1" numFmtId="165" xfId="0" applyAlignment="1" applyBorder="1" applyFont="1" applyNumberFormat="1">
      <alignment horizontal="center"/>
    </xf>
    <xf borderId="17" fillId="0" fontId="1" numFmtId="0" xfId="0" applyBorder="1" applyFont="1"/>
    <xf borderId="18" fillId="0" fontId="1" numFmtId="0" xfId="0" applyBorder="1" applyFont="1"/>
    <xf borderId="19" fillId="0" fontId="1" numFmtId="0" xfId="0" applyBorder="1" applyFont="1"/>
    <xf borderId="8" fillId="5" fontId="3" numFmtId="0" xfId="0" applyAlignment="1" applyBorder="1" applyFont="1">
      <alignment horizontal="center" readingOrder="0" vertical="center"/>
    </xf>
    <xf borderId="20" fillId="0" fontId="3" numFmtId="0" xfId="0" applyAlignment="1" applyBorder="1" applyFont="1">
      <alignment horizontal="center" readingOrder="0" vertical="center"/>
    </xf>
    <xf borderId="21" fillId="0" fontId="3" numFmtId="0" xfId="0" applyAlignment="1" applyBorder="1" applyFont="1">
      <alignment horizontal="center" readingOrder="0" vertical="center"/>
    </xf>
    <xf borderId="22" fillId="0" fontId="3" numFmtId="0" xfId="0" applyAlignment="1" applyBorder="1" applyFont="1">
      <alignment horizontal="center" readingOrder="0" vertical="center"/>
    </xf>
    <xf borderId="23" fillId="0" fontId="3" numFmtId="0" xfId="0" applyAlignment="1" applyBorder="1" applyFont="1">
      <alignment horizontal="center" readingOrder="0" vertical="center"/>
    </xf>
    <xf borderId="22" fillId="2" fontId="14" numFmtId="0" xfId="0" applyAlignment="1" applyBorder="1" applyFont="1">
      <alignment horizontal="center" readingOrder="0" vertical="center"/>
    </xf>
    <xf borderId="24" fillId="0" fontId="3" numFmtId="0" xfId="0" applyAlignment="1" applyBorder="1" applyFont="1">
      <alignment horizontal="center" readingOrder="0" vertical="center"/>
    </xf>
    <xf borderId="25" fillId="0" fontId="1" numFmtId="0" xfId="0" applyBorder="1" applyFont="1"/>
    <xf borderId="26" fillId="0" fontId="1" numFmtId="0" xfId="0" applyBorder="1" applyFont="1"/>
    <xf borderId="19" fillId="0" fontId="3" numFmtId="0" xfId="0" applyAlignment="1" applyBorder="1" applyFont="1">
      <alignment horizontal="center" vertical="center"/>
    </xf>
    <xf borderId="27" fillId="0" fontId="3" numFmtId="0" xfId="0" applyAlignment="1" applyBorder="1" applyFont="1">
      <alignment horizontal="center" vertical="center"/>
    </xf>
    <xf borderId="28" fillId="0" fontId="3" numFmtId="0" xfId="0" applyAlignment="1" applyBorder="1" applyFont="1">
      <alignment horizontal="center" vertical="center"/>
    </xf>
    <xf borderId="10" fillId="0" fontId="3" numFmtId="0" xfId="0" applyAlignment="1" applyBorder="1" applyFont="1">
      <alignment horizontal="center" readingOrder="0" vertical="center"/>
    </xf>
    <xf borderId="28" fillId="0" fontId="3" numFmtId="0" xfId="0" applyAlignment="1" applyBorder="1" applyFont="1">
      <alignment horizontal="center" readingOrder="0" vertical="center"/>
    </xf>
    <xf borderId="11" fillId="0" fontId="3" numFmtId="0" xfId="0" applyAlignment="1" applyBorder="1" applyFont="1">
      <alignment horizontal="center" readingOrder="0" vertical="center"/>
    </xf>
    <xf borderId="26" fillId="0" fontId="1" numFmtId="0" xfId="0" applyAlignment="1" applyBorder="1" applyFont="1">
      <alignment readingOrder="0"/>
    </xf>
    <xf borderId="17" fillId="0" fontId="1" numFmtId="0" xfId="0" applyAlignment="1" applyBorder="1" applyFont="1">
      <alignment readingOrder="0"/>
    </xf>
    <xf borderId="29" fillId="0" fontId="3" numFmtId="0" xfId="0" applyAlignment="1" applyBorder="1" applyFont="1">
      <alignment horizontal="center" readingOrder="0" vertical="center"/>
    </xf>
    <xf borderId="22" fillId="0" fontId="1" numFmtId="0" xfId="0" applyAlignment="1" applyBorder="1" applyFont="1">
      <alignment readingOrder="0"/>
    </xf>
    <xf borderId="30" fillId="0" fontId="1" numFmtId="0" xfId="0" applyBorder="1" applyFont="1"/>
    <xf borderId="28" fillId="0" fontId="1" numFmtId="0" xfId="0" applyBorder="1" applyFont="1"/>
    <xf borderId="31" fillId="0" fontId="1" numFmtId="0" xfId="0" applyBorder="1" applyFont="1"/>
    <xf borderId="17" fillId="0" fontId="3" numFmtId="0" xfId="0" applyAlignment="1" applyBorder="1" applyFont="1">
      <alignment horizontal="center" readingOrder="0" vertical="center"/>
    </xf>
    <xf borderId="17" fillId="0" fontId="3" numFmtId="0" xfId="0" applyAlignment="1" applyBorder="1" applyFont="1">
      <alignment horizontal="center" vertical="center"/>
    </xf>
    <xf borderId="32" fillId="0" fontId="3" numFmtId="0" xfId="0" applyAlignment="1" applyBorder="1" applyFont="1">
      <alignment horizontal="center" readingOrder="0" vertical="center"/>
    </xf>
    <xf borderId="33" fillId="0" fontId="1" numFmtId="0" xfId="0" applyBorder="1" applyFont="1"/>
    <xf borderId="31" fillId="0" fontId="3" numFmtId="0" xfId="0" applyAlignment="1" applyBorder="1" applyFont="1">
      <alignment horizontal="center" readingOrder="0"/>
    </xf>
    <xf borderId="18" fillId="0" fontId="3" numFmtId="0" xfId="0" applyAlignment="1" applyBorder="1" applyFont="1">
      <alignment horizontal="center" readingOrder="0" vertical="center"/>
    </xf>
    <xf borderId="17" fillId="2" fontId="14" numFmtId="0" xfId="0" applyAlignment="1" applyBorder="1" applyFont="1">
      <alignment horizontal="center" readingOrder="0" vertical="center"/>
    </xf>
    <xf borderId="34" fillId="0" fontId="3" numFmtId="0" xfId="0" applyAlignment="1" applyBorder="1" applyFont="1">
      <alignment horizontal="center" readingOrder="0" vertical="center"/>
    </xf>
    <xf borderId="27" fillId="0" fontId="1" numFmtId="0" xfId="0" applyBorder="1" applyFont="1"/>
    <xf borderId="23" fillId="0" fontId="3" numFmtId="0" xfId="0" applyAlignment="1" applyBorder="1" applyFont="1">
      <alignment horizontal="center" readingOrder="0" shrinkToFit="0" vertical="center" wrapText="1"/>
    </xf>
    <xf borderId="23" fillId="2" fontId="14" numFmtId="0" xfId="0" applyAlignment="1" applyBorder="1" applyFont="1">
      <alignment horizontal="center" readingOrder="0" vertical="center"/>
    </xf>
    <xf borderId="24" fillId="0" fontId="3" numFmtId="0" xfId="0" applyAlignment="1" applyBorder="1" applyFont="1">
      <alignment horizontal="center" readingOrder="0" shrinkToFit="0" vertical="center" wrapText="1"/>
    </xf>
    <xf borderId="12" fillId="0" fontId="3" numFmtId="0" xfId="0" applyAlignment="1" applyBorder="1" applyFont="1">
      <alignment horizontal="center" readingOrder="0" vertical="center"/>
    </xf>
    <xf borderId="5" fillId="0" fontId="2" numFmtId="0" xfId="0" applyBorder="1" applyFont="1"/>
    <xf borderId="6" fillId="0" fontId="2" numFmtId="0" xfId="0" applyBorder="1" applyFont="1"/>
    <xf borderId="17" fillId="0" fontId="3" numFmtId="0" xfId="0" applyAlignment="1" applyBorder="1" applyFont="1">
      <alignment readingOrder="0"/>
    </xf>
    <xf borderId="35" fillId="5" fontId="3" numFmtId="0" xfId="0" applyAlignment="1" applyBorder="1" applyFont="1">
      <alignment horizontal="center" readingOrder="0" vertical="center"/>
    </xf>
    <xf borderId="36" fillId="0" fontId="2" numFmtId="0" xfId="0" applyBorder="1" applyFont="1"/>
    <xf borderId="17" fillId="0" fontId="2" numFmtId="0" xfId="0" applyBorder="1" applyFont="1"/>
    <xf borderId="8" fillId="5" fontId="4" numFmtId="0" xfId="0" applyAlignment="1" applyBorder="1" applyFont="1">
      <alignment horizontal="center" readingOrder="0" vertical="center"/>
    </xf>
    <xf borderId="25" fillId="0" fontId="2" numFmtId="0" xfId="0" applyBorder="1" applyFont="1"/>
    <xf borderId="37" fillId="0" fontId="2" numFmtId="0" xfId="0" applyBorder="1" applyFont="1"/>
    <xf borderId="38" fillId="0" fontId="2" numFmtId="0" xfId="0" applyBorder="1" applyFont="1"/>
    <xf borderId="17" fillId="0" fontId="15" numFmtId="0" xfId="0" applyAlignment="1" applyBorder="1" applyFont="1">
      <alignment horizontal="center" readingOrder="0"/>
    </xf>
    <xf borderId="17" fillId="2" fontId="16" numFmtId="0" xfId="0" applyAlignment="1" applyBorder="1" applyFont="1">
      <alignment horizontal="center" readingOrder="0"/>
    </xf>
    <xf borderId="17" fillId="0" fontId="4" numFmtId="0" xfId="0" applyAlignment="1" applyBorder="1" applyFont="1">
      <alignment horizontal="center" readingOrder="0"/>
    </xf>
    <xf borderId="17" fillId="0" fontId="2" numFmtId="0" xfId="0" applyAlignment="1" applyBorder="1" applyFont="1">
      <alignment readingOrder="0"/>
    </xf>
    <xf borderId="33" fillId="0" fontId="2" numFmtId="0" xfId="0" applyBorder="1" applyFont="1"/>
    <xf borderId="19" fillId="0" fontId="2" numFmtId="0" xfId="0" applyBorder="1" applyFont="1"/>
    <xf borderId="31" fillId="0" fontId="2" numFmtId="0" xfId="0" applyBorder="1" applyFont="1"/>
    <xf borderId="33" fillId="0" fontId="2" numFmtId="0" xfId="0" applyAlignment="1" applyBorder="1" applyFont="1">
      <alignment readingOrder="0"/>
    </xf>
    <xf borderId="39" fillId="2" fontId="11" numFmtId="0" xfId="0" applyAlignment="1" applyBorder="1" applyFont="1">
      <alignment horizontal="center" readingOrder="0"/>
    </xf>
    <xf borderId="40" fillId="0" fontId="2" numFmtId="0" xfId="0" applyBorder="1" applyFont="1"/>
    <xf borderId="31" fillId="0" fontId="2" numFmtId="0" xfId="0" applyAlignment="1" applyBorder="1" applyFont="1">
      <alignment horizontal="center" readingOrder="0"/>
    </xf>
    <xf borderId="41" fillId="0" fontId="2" numFmtId="0" xfId="0" applyBorder="1" applyFont="1"/>
    <xf borderId="42" fillId="0" fontId="2" numFmtId="0" xfId="0" applyBorder="1" applyFont="1"/>
    <xf borderId="43" fillId="0" fontId="1" numFmtId="0" xfId="0" applyAlignment="1" applyBorder="1" applyFont="1">
      <alignment horizontal="center" readingOrder="0"/>
    </xf>
    <xf borderId="44" fillId="0" fontId="2" numFmtId="0" xfId="0" applyBorder="1" applyFont="1"/>
    <xf borderId="26" fillId="0" fontId="4" numFmtId="0" xfId="0" applyAlignment="1" applyBorder="1" applyFont="1">
      <alignment readingOrder="0"/>
    </xf>
    <xf borderId="26" fillId="0" fontId="2" numFmtId="0" xfId="0" applyBorder="1" applyFont="1"/>
    <xf borderId="17" fillId="0" fontId="4" numFmtId="0" xfId="0" applyAlignment="1" applyBorder="1" applyFont="1">
      <alignment readingOrder="0"/>
    </xf>
    <xf borderId="19" fillId="2" fontId="4" numFmtId="0" xfId="0" applyAlignment="1" applyBorder="1" applyFont="1">
      <alignment horizontal="center" readingOrder="0" vertical="center"/>
    </xf>
    <xf borderId="45" fillId="0" fontId="3" numFmtId="0" xfId="0" applyAlignment="1" applyBorder="1" applyFont="1">
      <alignment horizontal="center" readingOrder="0"/>
    </xf>
    <xf borderId="17" fillId="0" fontId="4" numFmtId="0" xfId="0" applyAlignment="1" applyBorder="1" applyFont="1">
      <alignment horizontal="left" readingOrder="0"/>
    </xf>
    <xf borderId="26" fillId="0" fontId="3" numFmtId="0" xfId="0" applyAlignment="1" applyBorder="1" applyFont="1">
      <alignment readingOrder="0"/>
    </xf>
    <xf borderId="18" fillId="0" fontId="4" numFmtId="0" xfId="0" applyAlignment="1" applyBorder="1" applyFont="1">
      <alignment readingOrder="0"/>
    </xf>
    <xf borderId="18" fillId="0" fontId="2" numFmtId="0" xfId="0" applyBorder="1" applyFont="1"/>
    <xf borderId="46" fillId="0" fontId="3" numFmtId="0" xfId="0" applyAlignment="1" applyBorder="1" applyFont="1">
      <alignment horizontal="center" readingOrder="0"/>
    </xf>
    <xf borderId="47" fillId="0" fontId="2" numFmtId="0" xfId="0" applyBorder="1" applyFont="1"/>
    <xf borderId="48" fillId="0" fontId="2" numFmtId="0" xfId="0" applyBorder="1" applyFont="1"/>
    <xf borderId="26" fillId="0" fontId="2" numFmtId="0" xfId="0" applyAlignment="1" applyBorder="1" applyFont="1">
      <alignment readingOrder="0"/>
    </xf>
    <xf borderId="17" fillId="0" fontId="17" numFmtId="0" xfId="0" applyAlignment="1" applyBorder="1" applyFont="1">
      <alignment readingOrder="0"/>
    </xf>
    <xf borderId="49" fillId="0" fontId="1" numFmtId="0" xfId="0" applyBorder="1" applyFont="1"/>
    <xf borderId="50" fillId="0" fontId="2" numFmtId="0" xfId="0" applyBorder="1" applyFont="1"/>
    <xf borderId="51" fillId="0" fontId="1" numFmtId="0" xfId="0" applyBorder="1" applyFont="1"/>
    <xf borderId="52" fillId="0" fontId="1" numFmtId="0" xfId="0" applyBorder="1" applyFont="1"/>
    <xf borderId="53" fillId="0" fontId="1" numFmtId="0" xfId="0" applyBorder="1" applyFont="1"/>
    <xf borderId="49" fillId="0" fontId="1" numFmtId="0" xfId="0" applyAlignment="1" applyBorder="1" applyFont="1">
      <alignment readingOrder="0"/>
    </xf>
    <xf borderId="50" fillId="0" fontId="1" numFmtId="0" xfId="0" applyBorder="1" applyFont="1"/>
    <xf borderId="54" fillId="0" fontId="18" numFmtId="0" xfId="0" applyAlignment="1" applyBorder="1" applyFont="1">
      <alignment horizontal="center" readingOrder="0" vertical="center"/>
    </xf>
    <xf borderId="55" fillId="0" fontId="2" numFmtId="0" xfId="0" applyAlignment="1" applyBorder="1" applyFont="1">
      <alignment horizontal="left" readingOrder="0" vertical="center"/>
    </xf>
    <xf borderId="56" fillId="0" fontId="1" numFmtId="0" xfId="0" applyBorder="1" applyFont="1"/>
    <xf borderId="54" fillId="0" fontId="1" numFmtId="0" xfId="0" applyAlignment="1" applyBorder="1" applyFont="1">
      <alignment horizontal="center" readingOrder="0" vertical="center"/>
    </xf>
    <xf borderId="55" fillId="0" fontId="19" numFmtId="0" xfId="0" applyAlignment="1" applyBorder="1" applyFont="1">
      <alignment horizontal="left" readingOrder="0" vertical="center"/>
    </xf>
    <xf borderId="49" fillId="0" fontId="12" numFmtId="0" xfId="0" applyAlignment="1" applyBorder="1" applyFont="1">
      <alignment readingOrder="0"/>
    </xf>
    <xf borderId="49" fillId="0" fontId="1" numFmtId="0" xfId="0" applyAlignment="1" applyBorder="1" applyFont="1">
      <alignment horizontal="left" readingOrder="0"/>
    </xf>
    <xf borderId="50" fillId="5" fontId="1" numFmtId="0" xfId="0" applyAlignment="1" applyBorder="1" applyFont="1">
      <alignment readingOrder="0"/>
    </xf>
    <xf borderId="56" fillId="0" fontId="2" numFmtId="0" xfId="0" applyBorder="1" applyFont="1"/>
    <xf borderId="49" fillId="0" fontId="20" numFmtId="0" xfId="0" applyAlignment="1" applyBorder="1" applyFont="1">
      <alignment readingOrder="0"/>
    </xf>
    <xf borderId="17" fillId="7" fontId="3" numFmtId="0" xfId="0" applyAlignment="1" applyBorder="1" applyFill="1" applyFont="1">
      <alignment readingOrder="0"/>
    </xf>
    <xf borderId="17" fillId="7" fontId="1" numFmtId="0" xfId="0" applyAlignment="1" applyBorder="1" applyFont="1">
      <alignment readingOrder="0"/>
    </xf>
    <xf borderId="17" fillId="2" fontId="1" numFmtId="0" xfId="0" applyBorder="1" applyFont="1"/>
    <xf borderId="17" fillId="7" fontId="3" numFmtId="0" xfId="0" applyBorder="1" applyFont="1"/>
    <xf borderId="17" fillId="7" fontId="1" numFmtId="0" xfId="0" applyBorder="1" applyFont="1"/>
    <xf borderId="17" fillId="8" fontId="3" numFmtId="0" xfId="0" applyAlignment="1" applyBorder="1" applyFill="1" applyFont="1">
      <alignment readingOrder="0"/>
    </xf>
    <xf borderId="17" fillId="8" fontId="2" numFmtId="0" xfId="0" applyAlignment="1" applyBorder="1" applyFont="1">
      <alignment readingOrder="0"/>
    </xf>
    <xf borderId="17" fillId="8" fontId="3" numFmtId="0" xfId="0" applyBorder="1" applyFont="1"/>
    <xf borderId="17" fillId="8" fontId="1" numFmtId="0" xfId="0" applyAlignment="1" applyBorder="1" applyFont="1">
      <alignment readingOrder="0"/>
    </xf>
    <xf borderId="17" fillId="9" fontId="3" numFmtId="0" xfId="0" applyAlignment="1" applyBorder="1" applyFill="1" applyFont="1">
      <alignment readingOrder="0"/>
    </xf>
    <xf borderId="17" fillId="9" fontId="1" numFmtId="0" xfId="0" applyAlignment="1" applyBorder="1" applyFont="1">
      <alignment readingOrder="0"/>
    </xf>
    <xf borderId="17" fillId="9" fontId="3" numFmtId="0" xfId="0" applyBorder="1" applyFont="1"/>
    <xf borderId="17" fillId="10" fontId="3" numFmtId="0" xfId="0" applyAlignment="1" applyBorder="1" applyFill="1" applyFont="1">
      <alignment readingOrder="0"/>
    </xf>
    <xf borderId="0" fillId="10" fontId="3" numFmtId="0" xfId="0" applyAlignment="1" applyFont="1">
      <alignment horizontal="center" readingOrder="0" vertical="center"/>
    </xf>
    <xf borderId="0" fillId="10" fontId="1" numFmtId="0" xfId="0" applyAlignment="1" applyFont="1">
      <alignment readingOrder="0"/>
    </xf>
    <xf borderId="17" fillId="10" fontId="3" numFmtId="0" xfId="0" applyBorder="1" applyFont="1"/>
    <xf borderId="17" fillId="11" fontId="3" numFmtId="0" xfId="0" applyAlignment="1" applyBorder="1" applyFill="1" applyFont="1">
      <alignment readingOrder="0"/>
    </xf>
    <xf borderId="17" fillId="11" fontId="3" numFmtId="0" xfId="0" applyAlignment="1" applyBorder="1" applyFont="1">
      <alignment horizontal="center" readingOrder="0"/>
    </xf>
    <xf borderId="17" fillId="11" fontId="1" numFmtId="0" xfId="0" applyAlignment="1" applyBorder="1" applyFont="1">
      <alignment readingOrder="0"/>
    </xf>
    <xf borderId="17" fillId="11" fontId="1" numFmtId="0" xfId="0" applyBorder="1" applyFont="1"/>
    <xf borderId="17" fillId="12" fontId="3" numFmtId="0" xfId="0" applyAlignment="1" applyBorder="1" applyFill="1" applyFont="1">
      <alignment readingOrder="0"/>
    </xf>
    <xf borderId="17" fillId="12" fontId="1" numFmtId="0" xfId="0" applyAlignment="1" applyBorder="1" applyFont="1">
      <alignment readingOrder="0"/>
    </xf>
    <xf borderId="17" fillId="12" fontId="1" numFmtId="0" xfId="0" applyBorder="1" applyFont="1"/>
    <xf borderId="17" fillId="5" fontId="4" numFmtId="0" xfId="0" applyAlignment="1" applyBorder="1" applyFont="1">
      <alignment readingOrder="0"/>
    </xf>
    <xf borderId="17" fillId="5" fontId="2" numFmtId="0" xfId="0" applyAlignment="1" applyBorder="1" applyFont="1">
      <alignment readingOrder="0"/>
    </xf>
    <xf borderId="17" fillId="5" fontId="3" numFmtId="10" xfId="0" applyAlignment="1" applyBorder="1" applyFont="1" applyNumberFormat="1">
      <alignment horizontal="center"/>
    </xf>
    <xf borderId="17" fillId="5" fontId="2" numFmtId="0" xfId="0" applyBorder="1" applyFon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fitToPage="1"/>
  </sheetPr>
  <sheetViews>
    <sheetView workbookViewId="0"/>
  </sheetViews>
  <sheetFormatPr customHeight="1" defaultColWidth="14.43" defaultRowHeight="15.75"/>
  <cols>
    <col customWidth="1" min="1" max="1" width="79.71"/>
    <col customWidth="1" min="2" max="2" width="58.29"/>
    <col customWidth="1" min="3" max="3" width="50.86"/>
    <col customWidth="1" min="4" max="4" width="31.29"/>
    <col customWidth="1" min="5" max="5" width="34.86"/>
    <col customWidth="1" min="6" max="6" width="41.0"/>
    <col customWidth="1" min="7" max="7" width="92.0"/>
  </cols>
  <sheetData>
    <row r="1">
      <c r="A1" s="1" t="s">
        <v>0</v>
      </c>
      <c r="B1" s="1" t="s">
        <v>1</v>
      </c>
      <c r="C1" s="1" t="s">
        <v>2</v>
      </c>
      <c r="D1" s="2"/>
      <c r="E1" s="3"/>
      <c r="F1" s="2"/>
      <c r="G1" s="2"/>
    </row>
    <row r="2">
      <c r="A2" s="4" t="s">
        <v>3</v>
      </c>
      <c r="B2" s="5" t="s">
        <v>4</v>
      </c>
      <c r="C2" s="5" t="s">
        <v>5</v>
      </c>
      <c r="D2" s="5" t="s">
        <v>6</v>
      </c>
      <c r="E2" s="5" t="s">
        <v>7</v>
      </c>
      <c r="F2" s="5" t="s">
        <v>8</v>
      </c>
      <c r="G2" s="5" t="s">
        <v>9</v>
      </c>
    </row>
    <row r="3">
      <c r="A3" s="6" t="s">
        <v>10</v>
      </c>
      <c r="B3" s="7" t="s">
        <v>11</v>
      </c>
      <c r="C3" s="7" t="s">
        <v>12</v>
      </c>
      <c r="D3" s="8" t="s">
        <v>13</v>
      </c>
      <c r="E3" s="7" t="s">
        <v>14</v>
      </c>
      <c r="F3" s="7" t="s">
        <v>15</v>
      </c>
      <c r="G3" s="7" t="s">
        <v>16</v>
      </c>
      <c r="H3" s="9"/>
    </row>
    <row r="4">
      <c r="A4" s="10" t="s">
        <v>17</v>
      </c>
      <c r="B4" s="11" t="s">
        <v>18</v>
      </c>
      <c r="C4" s="5" t="s">
        <v>19</v>
      </c>
      <c r="D4" s="5" t="s">
        <v>19</v>
      </c>
      <c r="E4" s="5" t="s">
        <v>20</v>
      </c>
      <c r="F4" s="11" t="s">
        <v>21</v>
      </c>
      <c r="G4" s="7" t="s">
        <v>22</v>
      </c>
      <c r="H4" s="12" t="s">
        <v>23</v>
      </c>
    </row>
    <row r="5">
      <c r="A5" s="10" t="s">
        <v>24</v>
      </c>
      <c r="B5" s="5" t="s">
        <v>25</v>
      </c>
      <c r="C5" s="11" t="s">
        <v>26</v>
      </c>
      <c r="D5" s="5" t="s">
        <v>27</v>
      </c>
      <c r="E5" s="11" t="s">
        <v>28</v>
      </c>
      <c r="F5" s="5" t="s">
        <v>29</v>
      </c>
      <c r="G5" s="5" t="s">
        <v>30</v>
      </c>
    </row>
    <row r="6">
      <c r="A6" s="10" t="s">
        <v>31</v>
      </c>
      <c r="B6" s="11" t="s">
        <v>32</v>
      </c>
      <c r="C6" s="11" t="s">
        <v>33</v>
      </c>
      <c r="D6" s="5" t="s">
        <v>34</v>
      </c>
      <c r="E6" s="5" t="s">
        <v>35</v>
      </c>
      <c r="F6" s="5" t="s">
        <v>36</v>
      </c>
      <c r="G6" s="5" t="s">
        <v>37</v>
      </c>
    </row>
    <row r="7">
      <c r="A7" s="10" t="s">
        <v>38</v>
      </c>
      <c r="B7" s="5" t="s">
        <v>39</v>
      </c>
      <c r="C7" s="5" t="s">
        <v>40</v>
      </c>
      <c r="D7" s="5" t="s">
        <v>41</v>
      </c>
      <c r="E7" s="11" t="s">
        <v>42</v>
      </c>
      <c r="F7" s="5" t="s">
        <v>43</v>
      </c>
      <c r="G7" s="5" t="s">
        <v>44</v>
      </c>
    </row>
    <row r="8">
      <c r="A8" s="10" t="s">
        <v>45</v>
      </c>
      <c r="B8" s="5" t="s">
        <v>46</v>
      </c>
      <c r="C8" s="11" t="s">
        <v>47</v>
      </c>
      <c r="D8" s="5" t="s">
        <v>48</v>
      </c>
      <c r="E8" s="5" t="s">
        <v>49</v>
      </c>
      <c r="F8" s="5" t="s">
        <v>50</v>
      </c>
      <c r="G8" s="11" t="s">
        <v>51</v>
      </c>
    </row>
    <row r="9">
      <c r="A9" s="10" t="s">
        <v>52</v>
      </c>
      <c r="B9" s="5" t="s">
        <v>53</v>
      </c>
      <c r="C9" s="11" t="s">
        <v>54</v>
      </c>
      <c r="D9" s="5" t="s">
        <v>55</v>
      </c>
      <c r="E9" s="5" t="s">
        <v>56</v>
      </c>
      <c r="F9" s="5" t="s">
        <v>56</v>
      </c>
      <c r="G9" s="5" t="s">
        <v>57</v>
      </c>
    </row>
    <row r="10">
      <c r="A10" s="10" t="s">
        <v>58</v>
      </c>
      <c r="B10" s="5" t="s">
        <v>59</v>
      </c>
      <c r="C10" s="5" t="s">
        <v>60</v>
      </c>
      <c r="D10" s="13"/>
      <c r="E10" s="5" t="s">
        <v>59</v>
      </c>
      <c r="F10" s="5" t="s">
        <v>59</v>
      </c>
      <c r="G10" s="5" t="s">
        <v>59</v>
      </c>
    </row>
    <row r="11">
      <c r="A11" s="10" t="s">
        <v>61</v>
      </c>
      <c r="B11" s="14" t="s">
        <v>62</v>
      </c>
      <c r="C11" s="5" t="s">
        <v>63</v>
      </c>
      <c r="D11" s="5" t="s">
        <v>64</v>
      </c>
      <c r="E11" s="13"/>
      <c r="F11" s="5" t="s">
        <v>65</v>
      </c>
      <c r="G11" s="5" t="s">
        <v>66</v>
      </c>
    </row>
    <row r="12">
      <c r="A12" s="15" t="s">
        <v>67</v>
      </c>
      <c r="B12" s="16" t="s">
        <v>68</v>
      </c>
      <c r="C12" s="7" t="s">
        <v>69</v>
      </c>
      <c r="D12" s="13"/>
      <c r="E12" s="13"/>
      <c r="F12" s="13"/>
      <c r="G12" s="13"/>
    </row>
    <row r="13">
      <c r="A13" s="10" t="s">
        <v>70</v>
      </c>
      <c r="B13" s="17" t="s">
        <v>71</v>
      </c>
      <c r="C13" s="5" t="s">
        <v>72</v>
      </c>
      <c r="D13" s="5" t="s">
        <v>73</v>
      </c>
      <c r="E13" s="13"/>
      <c r="F13" s="13"/>
      <c r="G13" s="13"/>
    </row>
    <row r="14">
      <c r="A14" s="10" t="s">
        <v>74</v>
      </c>
      <c r="B14" s="13"/>
      <c r="C14" s="18" t="s">
        <v>75</v>
      </c>
      <c r="D14" s="5" t="s">
        <v>76</v>
      </c>
      <c r="E14" s="13"/>
      <c r="F14" s="13"/>
      <c r="G14" s="13"/>
    </row>
    <row r="15">
      <c r="A15" s="10" t="s">
        <v>77</v>
      </c>
      <c r="B15" s="7" t="s">
        <v>78</v>
      </c>
      <c r="C15" s="7" t="s">
        <v>78</v>
      </c>
      <c r="D15" s="7" t="s">
        <v>78</v>
      </c>
      <c r="E15" s="7" t="s">
        <v>78</v>
      </c>
      <c r="F15" s="7" t="s">
        <v>78</v>
      </c>
      <c r="G15" s="7" t="s">
        <v>78</v>
      </c>
    </row>
    <row r="16">
      <c r="A16" s="10" t="s">
        <v>79</v>
      </c>
      <c r="B16" s="5" t="s">
        <v>80</v>
      </c>
      <c r="C16" s="11" t="s">
        <v>81</v>
      </c>
      <c r="D16" s="5" t="s">
        <v>82</v>
      </c>
      <c r="E16" s="13"/>
      <c r="F16" s="13"/>
      <c r="G16" s="5" t="s">
        <v>83</v>
      </c>
    </row>
    <row r="17">
      <c r="A17" s="19" t="s">
        <v>84</v>
      </c>
      <c r="B17" s="20" t="s">
        <v>85</v>
      </c>
      <c r="C17" s="20" t="s">
        <v>86</v>
      </c>
      <c r="D17" s="20" t="s">
        <v>87</v>
      </c>
      <c r="E17" s="21" t="s">
        <v>88</v>
      </c>
      <c r="F17" s="21" t="s">
        <v>89</v>
      </c>
      <c r="G17" s="22" t="s">
        <v>87</v>
      </c>
      <c r="H17" s="23"/>
      <c r="I17" s="23"/>
      <c r="J17" s="23"/>
      <c r="K17" s="23"/>
      <c r="L17" s="23"/>
      <c r="M17" s="23"/>
      <c r="N17" s="23"/>
      <c r="O17" s="23"/>
      <c r="P17" s="23"/>
      <c r="Q17" s="23"/>
      <c r="R17" s="23"/>
      <c r="S17" s="23"/>
      <c r="T17" s="23"/>
      <c r="U17" s="23"/>
      <c r="V17" s="23"/>
      <c r="W17" s="23"/>
      <c r="X17" s="23"/>
      <c r="Y17" s="23"/>
      <c r="Z17" s="23"/>
    </row>
    <row r="18">
      <c r="A18" s="1"/>
      <c r="B18" s="24"/>
      <c r="C18" s="2"/>
      <c r="D18" s="2"/>
      <c r="E18" s="25" t="s">
        <v>90</v>
      </c>
      <c r="F18" s="26" t="s">
        <v>91</v>
      </c>
      <c r="G18" s="27"/>
    </row>
    <row r="19">
      <c r="A19" s="28" t="s">
        <v>92</v>
      </c>
      <c r="B19" s="24"/>
      <c r="C19" s="2"/>
      <c r="D19" s="2"/>
      <c r="E19" s="3"/>
      <c r="F19" s="29" t="s">
        <v>93</v>
      </c>
    </row>
    <row r="20">
      <c r="A20" s="7" t="s">
        <v>94</v>
      </c>
      <c r="B20" s="30"/>
      <c r="C20" s="27"/>
      <c r="D20" s="2"/>
      <c r="E20" s="3"/>
      <c r="F20" s="31" t="s">
        <v>95</v>
      </c>
    </row>
    <row r="21">
      <c r="A21" s="10" t="s">
        <v>96</v>
      </c>
      <c r="B21" s="5" t="s">
        <v>97</v>
      </c>
      <c r="C21" s="27" t="s">
        <v>98</v>
      </c>
      <c r="D21" s="2"/>
      <c r="E21" s="3"/>
      <c r="F21" s="32"/>
    </row>
    <row r="22">
      <c r="A22" s="10" t="s">
        <v>99</v>
      </c>
      <c r="B22" s="5" t="s">
        <v>100</v>
      </c>
      <c r="C22" s="2"/>
      <c r="D22" s="2"/>
      <c r="E22" s="33"/>
      <c r="F22" s="34" t="s">
        <v>101</v>
      </c>
      <c r="G22" s="2"/>
    </row>
    <row r="23">
      <c r="A23" s="10" t="s">
        <v>102</v>
      </c>
      <c r="B23" s="5" t="s">
        <v>103</v>
      </c>
      <c r="C23" s="27" t="s">
        <v>104</v>
      </c>
      <c r="D23" s="2"/>
      <c r="E23" s="33"/>
      <c r="F23" s="2"/>
      <c r="G23" s="2"/>
    </row>
    <row r="24">
      <c r="A24" s="10" t="s">
        <v>105</v>
      </c>
      <c r="B24" s="5" t="s">
        <v>106</v>
      </c>
      <c r="C24" s="2"/>
      <c r="D24" s="2"/>
      <c r="E24" s="3"/>
      <c r="F24" s="2"/>
      <c r="G24" s="27" t="s">
        <v>107</v>
      </c>
    </row>
    <row r="25">
      <c r="A25" s="10" t="s">
        <v>108</v>
      </c>
      <c r="B25" s="35" t="s">
        <v>109</v>
      </c>
      <c r="C25" s="2"/>
      <c r="D25" s="2"/>
      <c r="E25" s="3"/>
      <c r="F25" s="2"/>
      <c r="G25" s="36" t="s">
        <v>110</v>
      </c>
    </row>
    <row r="26">
      <c r="A26" s="10" t="s">
        <v>111</v>
      </c>
      <c r="B26" s="5" t="s">
        <v>112</v>
      </c>
      <c r="C26" s="2"/>
      <c r="D26" s="2"/>
      <c r="E26" s="3"/>
      <c r="F26" s="2"/>
      <c r="G26" s="2"/>
    </row>
    <row r="27">
      <c r="A27" s="10" t="s">
        <v>113</v>
      </c>
      <c r="B27" s="5" t="s">
        <v>114</v>
      </c>
      <c r="C27" s="2"/>
      <c r="D27" s="2"/>
      <c r="E27" s="3"/>
      <c r="F27" s="37" t="s">
        <v>115</v>
      </c>
      <c r="G27" s="2"/>
    </row>
    <row r="28">
      <c r="A28" s="38" t="s">
        <v>116</v>
      </c>
      <c r="B28" s="39" t="s">
        <v>117</v>
      </c>
      <c r="E28" s="33"/>
      <c r="F28" s="40" t="s">
        <v>118</v>
      </c>
    </row>
    <row r="29">
      <c r="A29" s="38" t="s">
        <v>119</v>
      </c>
      <c r="B29" s="39" t="s">
        <v>120</v>
      </c>
      <c r="E29" s="33"/>
      <c r="F29" s="40" t="s">
        <v>121</v>
      </c>
    </row>
    <row r="30">
      <c r="B30" s="41"/>
      <c r="E30" s="33"/>
      <c r="F30" s="40" t="s">
        <v>122</v>
      </c>
    </row>
    <row r="31">
      <c r="B31" s="41"/>
      <c r="E31" s="33"/>
      <c r="F31" s="40" t="s">
        <v>123</v>
      </c>
    </row>
    <row r="32">
      <c r="A32" s="42" t="s">
        <v>124</v>
      </c>
      <c r="B32" s="41"/>
      <c r="E32" s="43" t="s">
        <v>125</v>
      </c>
      <c r="F32" s="44" t="s">
        <v>126</v>
      </c>
    </row>
    <row r="33">
      <c r="A33" s="40" t="s">
        <v>127</v>
      </c>
      <c r="B33" s="41"/>
      <c r="E33" s="33"/>
      <c r="F33" s="44" t="s">
        <v>128</v>
      </c>
    </row>
    <row r="34">
      <c r="A34" s="40" t="s">
        <v>129</v>
      </c>
      <c r="B34" s="41"/>
      <c r="E34" s="33"/>
      <c r="F34" s="44" t="s">
        <v>130</v>
      </c>
      <c r="G34" s="40" t="s">
        <v>131</v>
      </c>
    </row>
    <row r="35">
      <c r="A35" s="42" t="s">
        <v>132</v>
      </c>
      <c r="B35" s="41"/>
      <c r="E35" s="33"/>
      <c r="F35" s="40" t="s">
        <v>133</v>
      </c>
    </row>
    <row r="36">
      <c r="A36" s="42" t="s">
        <v>134</v>
      </c>
      <c r="B36" s="41"/>
      <c r="E36" s="33"/>
      <c r="F36" s="44" t="s">
        <v>135</v>
      </c>
    </row>
    <row r="37">
      <c r="A37" s="42" t="s">
        <v>136</v>
      </c>
      <c r="B37" s="41"/>
      <c r="E37" s="33"/>
      <c r="F37" s="44" t="s">
        <v>137</v>
      </c>
    </row>
    <row r="38">
      <c r="A38" s="40" t="s">
        <v>138</v>
      </c>
      <c r="B38" s="41"/>
      <c r="E38" s="33"/>
      <c r="F38" s="44" t="s">
        <v>139</v>
      </c>
    </row>
    <row r="39">
      <c r="A39" s="42" t="s">
        <v>140</v>
      </c>
      <c r="B39" s="41"/>
      <c r="E39" s="33"/>
    </row>
    <row r="40">
      <c r="B40" s="41"/>
      <c r="E40" s="33"/>
      <c r="F40" s="42" t="s">
        <v>141</v>
      </c>
    </row>
    <row r="41">
      <c r="B41" s="41"/>
      <c r="E41" s="33"/>
    </row>
    <row r="42">
      <c r="B42" s="41"/>
      <c r="E42" s="33"/>
    </row>
    <row r="43">
      <c r="B43" s="41"/>
      <c r="E43" s="33"/>
    </row>
    <row r="44">
      <c r="B44" s="41"/>
      <c r="E44" s="33"/>
    </row>
    <row r="45">
      <c r="B45" s="41"/>
      <c r="E45" s="33"/>
    </row>
    <row r="46">
      <c r="B46" s="41"/>
      <c r="E46" s="33"/>
    </row>
    <row r="47">
      <c r="B47" s="41"/>
      <c r="E47" s="33"/>
    </row>
    <row r="48">
      <c r="B48" s="41"/>
      <c r="E48" s="33"/>
    </row>
    <row r="49">
      <c r="B49" s="41"/>
      <c r="E49" s="33"/>
    </row>
    <row r="50">
      <c r="B50" s="41"/>
      <c r="E50" s="33"/>
    </row>
    <row r="51">
      <c r="B51" s="41"/>
      <c r="E51" s="33"/>
    </row>
    <row r="52">
      <c r="B52" s="41"/>
      <c r="E52" s="33"/>
    </row>
    <row r="53">
      <c r="B53" s="41"/>
      <c r="E53" s="33"/>
    </row>
    <row r="54">
      <c r="B54" s="41"/>
      <c r="E54" s="33"/>
    </row>
    <row r="55">
      <c r="B55" s="41"/>
      <c r="E55" s="33"/>
    </row>
    <row r="56">
      <c r="B56" s="41"/>
      <c r="E56" s="33"/>
    </row>
    <row r="57">
      <c r="B57" s="41"/>
      <c r="E57" s="33"/>
    </row>
    <row r="58">
      <c r="B58" s="41"/>
      <c r="E58" s="33"/>
    </row>
    <row r="59">
      <c r="B59" s="41"/>
      <c r="E59" s="33"/>
    </row>
    <row r="60">
      <c r="B60" s="41"/>
      <c r="E60" s="33"/>
    </row>
    <row r="61">
      <c r="B61" s="41"/>
      <c r="E61" s="33"/>
    </row>
    <row r="62">
      <c r="B62" s="41"/>
      <c r="E62" s="33"/>
    </row>
    <row r="63">
      <c r="B63" s="41"/>
      <c r="E63" s="33"/>
    </row>
    <row r="64">
      <c r="B64" s="41"/>
      <c r="E64" s="33"/>
    </row>
    <row r="65">
      <c r="B65" s="41"/>
      <c r="E65" s="33"/>
    </row>
    <row r="66">
      <c r="B66" s="41"/>
      <c r="E66" s="33"/>
    </row>
    <row r="67">
      <c r="B67" s="41"/>
      <c r="E67" s="33"/>
    </row>
    <row r="68">
      <c r="B68" s="41"/>
      <c r="E68" s="33"/>
    </row>
    <row r="69">
      <c r="B69" s="41"/>
      <c r="E69" s="33"/>
    </row>
    <row r="70">
      <c r="B70" s="41"/>
      <c r="E70" s="33"/>
    </row>
    <row r="71">
      <c r="B71" s="41"/>
      <c r="E71" s="33"/>
    </row>
    <row r="72">
      <c r="B72" s="41"/>
      <c r="E72" s="33"/>
    </row>
    <row r="73">
      <c r="B73" s="41"/>
      <c r="E73" s="33"/>
    </row>
    <row r="74">
      <c r="B74" s="41"/>
      <c r="E74" s="33"/>
    </row>
    <row r="75">
      <c r="B75" s="41"/>
      <c r="E75" s="33"/>
    </row>
    <row r="76">
      <c r="B76" s="41"/>
      <c r="E76" s="33"/>
    </row>
    <row r="77">
      <c r="B77" s="41"/>
      <c r="E77" s="33"/>
    </row>
    <row r="78">
      <c r="B78" s="41"/>
      <c r="E78" s="33"/>
    </row>
    <row r="79">
      <c r="B79" s="41"/>
      <c r="E79" s="33"/>
    </row>
    <row r="80">
      <c r="B80" s="41"/>
      <c r="E80" s="33"/>
    </row>
    <row r="81">
      <c r="B81" s="41"/>
      <c r="E81" s="33"/>
    </row>
    <row r="82">
      <c r="B82" s="41"/>
      <c r="E82" s="33"/>
    </row>
    <row r="83">
      <c r="B83" s="41"/>
      <c r="E83" s="33"/>
    </row>
    <row r="84">
      <c r="B84" s="41"/>
      <c r="E84" s="33"/>
    </row>
    <row r="85">
      <c r="B85" s="41"/>
      <c r="E85" s="33"/>
    </row>
    <row r="86">
      <c r="B86" s="41"/>
      <c r="E86" s="33"/>
    </row>
    <row r="87">
      <c r="B87" s="41"/>
      <c r="E87" s="33"/>
    </row>
    <row r="88">
      <c r="B88" s="41"/>
      <c r="E88" s="33"/>
    </row>
    <row r="89">
      <c r="B89" s="41"/>
      <c r="E89" s="33"/>
    </row>
    <row r="90">
      <c r="B90" s="41"/>
      <c r="E90" s="33"/>
    </row>
    <row r="91">
      <c r="B91" s="41"/>
      <c r="E91" s="33"/>
    </row>
    <row r="92">
      <c r="B92" s="41"/>
      <c r="E92" s="33"/>
    </row>
    <row r="93">
      <c r="B93" s="41"/>
      <c r="E93" s="33"/>
    </row>
    <row r="94">
      <c r="B94" s="41"/>
      <c r="E94" s="33"/>
    </row>
    <row r="95">
      <c r="B95" s="41"/>
      <c r="E95" s="33"/>
    </row>
    <row r="96">
      <c r="B96" s="41"/>
      <c r="E96" s="33"/>
    </row>
    <row r="97">
      <c r="B97" s="41"/>
      <c r="E97" s="33"/>
    </row>
    <row r="98">
      <c r="B98" s="41"/>
      <c r="E98" s="33"/>
    </row>
    <row r="99">
      <c r="B99" s="41"/>
      <c r="E99" s="33"/>
    </row>
    <row r="100">
      <c r="B100" s="41"/>
      <c r="E100" s="33"/>
    </row>
    <row r="101">
      <c r="B101" s="41"/>
      <c r="E101" s="33"/>
    </row>
    <row r="102">
      <c r="B102" s="41"/>
      <c r="E102" s="33"/>
    </row>
    <row r="103">
      <c r="B103" s="41"/>
      <c r="E103" s="33"/>
    </row>
    <row r="104">
      <c r="B104" s="41"/>
      <c r="E104" s="33"/>
    </row>
    <row r="105">
      <c r="B105" s="41"/>
      <c r="E105" s="33"/>
    </row>
    <row r="106">
      <c r="B106" s="41"/>
      <c r="E106" s="33"/>
    </row>
    <row r="107">
      <c r="B107" s="41"/>
      <c r="E107" s="33"/>
    </row>
    <row r="108">
      <c r="B108" s="41"/>
      <c r="E108" s="33"/>
    </row>
    <row r="109">
      <c r="B109" s="41"/>
      <c r="E109" s="33"/>
    </row>
    <row r="110">
      <c r="B110" s="41"/>
      <c r="E110" s="33"/>
    </row>
    <row r="111">
      <c r="B111" s="41"/>
      <c r="E111" s="33"/>
    </row>
    <row r="112">
      <c r="B112" s="41"/>
      <c r="E112" s="33"/>
    </row>
    <row r="113">
      <c r="B113" s="41"/>
      <c r="E113" s="33"/>
    </row>
    <row r="114">
      <c r="B114" s="41"/>
      <c r="E114" s="33"/>
    </row>
    <row r="115">
      <c r="B115" s="41"/>
      <c r="E115" s="33"/>
    </row>
    <row r="116">
      <c r="B116" s="41"/>
      <c r="E116" s="33"/>
    </row>
    <row r="117">
      <c r="B117" s="41"/>
      <c r="E117" s="33"/>
    </row>
    <row r="118">
      <c r="B118" s="41"/>
      <c r="E118" s="33"/>
    </row>
    <row r="119">
      <c r="B119" s="41"/>
      <c r="E119" s="33"/>
    </row>
    <row r="120">
      <c r="B120" s="41"/>
      <c r="E120" s="33"/>
    </row>
    <row r="121">
      <c r="B121" s="41"/>
      <c r="E121" s="33"/>
    </row>
    <row r="122">
      <c r="B122" s="41"/>
      <c r="E122" s="33"/>
    </row>
    <row r="123">
      <c r="B123" s="41"/>
      <c r="E123" s="33"/>
    </row>
    <row r="124">
      <c r="B124" s="41"/>
      <c r="E124" s="33"/>
    </row>
    <row r="125">
      <c r="B125" s="41"/>
      <c r="E125" s="33"/>
    </row>
    <row r="126">
      <c r="B126" s="41"/>
      <c r="E126" s="33"/>
    </row>
    <row r="127">
      <c r="B127" s="41"/>
      <c r="E127" s="33"/>
    </row>
    <row r="128">
      <c r="B128" s="41"/>
      <c r="E128" s="33"/>
    </row>
    <row r="129">
      <c r="B129" s="41"/>
      <c r="E129" s="33"/>
    </row>
    <row r="130">
      <c r="B130" s="41"/>
      <c r="E130" s="33"/>
    </row>
    <row r="131">
      <c r="B131" s="41"/>
      <c r="E131" s="33"/>
    </row>
    <row r="132">
      <c r="B132" s="41"/>
      <c r="E132" s="33"/>
    </row>
    <row r="133">
      <c r="B133" s="41"/>
      <c r="E133" s="33"/>
    </row>
    <row r="134">
      <c r="B134" s="41"/>
      <c r="E134" s="33"/>
    </row>
    <row r="135">
      <c r="B135" s="41"/>
      <c r="E135" s="33"/>
    </row>
    <row r="136">
      <c r="B136" s="41"/>
      <c r="E136" s="33"/>
    </row>
    <row r="137">
      <c r="B137" s="41"/>
      <c r="E137" s="33"/>
    </row>
    <row r="138">
      <c r="B138" s="41"/>
      <c r="E138" s="33"/>
    </row>
    <row r="139">
      <c r="B139" s="41"/>
      <c r="E139" s="33"/>
    </row>
    <row r="140">
      <c r="B140" s="41"/>
      <c r="E140" s="33"/>
    </row>
    <row r="141">
      <c r="B141" s="41"/>
      <c r="E141" s="33"/>
    </row>
    <row r="142">
      <c r="B142" s="41"/>
      <c r="E142" s="33"/>
    </row>
    <row r="143">
      <c r="B143" s="41"/>
      <c r="E143" s="33"/>
    </row>
    <row r="144">
      <c r="B144" s="41"/>
      <c r="E144" s="33"/>
    </row>
    <row r="145">
      <c r="B145" s="41"/>
      <c r="E145" s="33"/>
    </row>
    <row r="146">
      <c r="B146" s="41"/>
      <c r="E146" s="33"/>
    </row>
    <row r="147">
      <c r="B147" s="41"/>
      <c r="E147" s="33"/>
    </row>
    <row r="148">
      <c r="B148" s="41"/>
      <c r="E148" s="33"/>
    </row>
    <row r="149">
      <c r="B149" s="41"/>
      <c r="E149" s="33"/>
    </row>
    <row r="150">
      <c r="B150" s="41"/>
      <c r="E150" s="33"/>
    </row>
    <row r="151">
      <c r="B151" s="41"/>
      <c r="E151" s="33"/>
    </row>
    <row r="152">
      <c r="B152" s="41"/>
      <c r="E152" s="33"/>
    </row>
    <row r="153">
      <c r="B153" s="41"/>
      <c r="E153" s="33"/>
    </row>
    <row r="154">
      <c r="B154" s="41"/>
      <c r="E154" s="33"/>
    </row>
    <row r="155">
      <c r="B155" s="41"/>
      <c r="E155" s="33"/>
    </row>
    <row r="156">
      <c r="B156" s="41"/>
      <c r="E156" s="33"/>
    </row>
    <row r="157">
      <c r="B157" s="41"/>
      <c r="E157" s="33"/>
    </row>
    <row r="158">
      <c r="B158" s="41"/>
      <c r="E158" s="33"/>
    </row>
    <row r="159">
      <c r="B159" s="41"/>
      <c r="E159" s="33"/>
    </row>
    <row r="160">
      <c r="B160" s="41"/>
      <c r="E160" s="33"/>
    </row>
    <row r="161">
      <c r="B161" s="41"/>
      <c r="E161" s="33"/>
    </row>
    <row r="162">
      <c r="B162" s="41"/>
      <c r="E162" s="33"/>
    </row>
    <row r="163">
      <c r="B163" s="41"/>
      <c r="E163" s="33"/>
    </row>
    <row r="164">
      <c r="B164" s="41"/>
      <c r="E164" s="33"/>
    </row>
    <row r="165">
      <c r="B165" s="41"/>
      <c r="E165" s="33"/>
    </row>
    <row r="166">
      <c r="B166" s="41"/>
      <c r="E166" s="33"/>
    </row>
    <row r="167">
      <c r="B167" s="41"/>
      <c r="E167" s="33"/>
    </row>
    <row r="168">
      <c r="B168" s="41"/>
      <c r="E168" s="33"/>
    </row>
    <row r="169">
      <c r="B169" s="41"/>
      <c r="E169" s="33"/>
    </row>
    <row r="170">
      <c r="B170" s="41"/>
      <c r="E170" s="33"/>
    </row>
    <row r="171">
      <c r="B171" s="41"/>
      <c r="E171" s="33"/>
    </row>
    <row r="172">
      <c r="B172" s="41"/>
      <c r="E172" s="33"/>
    </row>
    <row r="173">
      <c r="B173" s="41"/>
      <c r="E173" s="33"/>
    </row>
    <row r="174">
      <c r="B174" s="41"/>
      <c r="E174" s="33"/>
    </row>
    <row r="175">
      <c r="B175" s="41"/>
      <c r="E175" s="33"/>
    </row>
    <row r="176">
      <c r="B176" s="41"/>
      <c r="E176" s="33"/>
    </row>
    <row r="177">
      <c r="B177" s="41"/>
      <c r="E177" s="33"/>
    </row>
    <row r="178">
      <c r="B178" s="41"/>
      <c r="E178" s="33"/>
    </row>
    <row r="179">
      <c r="B179" s="41"/>
      <c r="E179" s="33"/>
    </row>
    <row r="180">
      <c r="B180" s="41"/>
      <c r="E180" s="33"/>
    </row>
    <row r="181">
      <c r="B181" s="41"/>
      <c r="E181" s="33"/>
    </row>
    <row r="182">
      <c r="B182" s="41"/>
      <c r="E182" s="33"/>
    </row>
    <row r="183">
      <c r="B183" s="41"/>
      <c r="E183" s="33"/>
    </row>
    <row r="184">
      <c r="B184" s="41"/>
      <c r="E184" s="33"/>
    </row>
    <row r="185">
      <c r="B185" s="41"/>
      <c r="E185" s="33"/>
    </row>
    <row r="186">
      <c r="B186" s="41"/>
      <c r="E186" s="33"/>
    </row>
    <row r="187">
      <c r="B187" s="41"/>
      <c r="E187" s="33"/>
    </row>
    <row r="188">
      <c r="B188" s="41"/>
      <c r="E188" s="33"/>
    </row>
    <row r="189">
      <c r="B189" s="41"/>
      <c r="E189" s="33"/>
    </row>
    <row r="190">
      <c r="B190" s="41"/>
      <c r="E190" s="33"/>
    </row>
    <row r="191">
      <c r="B191" s="41"/>
      <c r="E191" s="33"/>
    </row>
    <row r="192">
      <c r="B192" s="41"/>
      <c r="E192" s="33"/>
    </row>
    <row r="193">
      <c r="B193" s="41"/>
      <c r="E193" s="33"/>
    </row>
    <row r="194">
      <c r="B194" s="41"/>
      <c r="E194" s="33"/>
    </row>
    <row r="195">
      <c r="B195" s="41"/>
      <c r="E195" s="33"/>
    </row>
    <row r="196">
      <c r="B196" s="41"/>
      <c r="E196" s="33"/>
    </row>
    <row r="197">
      <c r="B197" s="41"/>
      <c r="E197" s="33"/>
    </row>
    <row r="198">
      <c r="B198" s="41"/>
      <c r="E198" s="33"/>
    </row>
    <row r="199">
      <c r="B199" s="41"/>
      <c r="E199" s="33"/>
    </row>
    <row r="200">
      <c r="B200" s="41"/>
      <c r="E200" s="33"/>
    </row>
    <row r="201">
      <c r="B201" s="41"/>
      <c r="E201" s="33"/>
    </row>
    <row r="202">
      <c r="B202" s="41"/>
      <c r="E202" s="33"/>
    </row>
    <row r="203">
      <c r="B203" s="41"/>
      <c r="E203" s="33"/>
    </row>
    <row r="204">
      <c r="B204" s="41"/>
      <c r="E204" s="33"/>
    </row>
    <row r="205">
      <c r="B205" s="41"/>
      <c r="E205" s="33"/>
    </row>
    <row r="206">
      <c r="B206" s="41"/>
      <c r="E206" s="33"/>
    </row>
    <row r="207">
      <c r="B207" s="41"/>
      <c r="E207" s="33"/>
    </row>
    <row r="208">
      <c r="B208" s="41"/>
      <c r="E208" s="33"/>
    </row>
    <row r="209">
      <c r="B209" s="41"/>
      <c r="E209" s="33"/>
    </row>
    <row r="210">
      <c r="B210" s="41"/>
      <c r="E210" s="33"/>
    </row>
    <row r="211">
      <c r="B211" s="41"/>
      <c r="E211" s="33"/>
    </row>
    <row r="212">
      <c r="B212" s="41"/>
      <c r="E212" s="33"/>
    </row>
    <row r="213">
      <c r="B213" s="41"/>
      <c r="E213" s="33"/>
    </row>
    <row r="214">
      <c r="B214" s="41"/>
      <c r="E214" s="33"/>
    </row>
    <row r="215">
      <c r="B215" s="41"/>
      <c r="E215" s="33"/>
    </row>
    <row r="216">
      <c r="B216" s="41"/>
      <c r="E216" s="33"/>
    </row>
    <row r="217">
      <c r="B217" s="41"/>
      <c r="E217" s="33"/>
    </row>
    <row r="218">
      <c r="B218" s="41"/>
      <c r="E218" s="33"/>
    </row>
    <row r="219">
      <c r="B219" s="41"/>
      <c r="E219" s="33"/>
    </row>
    <row r="220">
      <c r="B220" s="41"/>
      <c r="E220" s="33"/>
    </row>
    <row r="221">
      <c r="B221" s="41"/>
      <c r="E221" s="33"/>
    </row>
    <row r="222">
      <c r="B222" s="41"/>
      <c r="E222" s="33"/>
    </row>
    <row r="223">
      <c r="B223" s="41"/>
      <c r="E223" s="33"/>
    </row>
    <row r="224">
      <c r="B224" s="41"/>
      <c r="E224" s="33"/>
    </row>
    <row r="225">
      <c r="B225" s="41"/>
      <c r="E225" s="33"/>
    </row>
    <row r="226">
      <c r="B226" s="41"/>
      <c r="E226" s="33"/>
    </row>
    <row r="227">
      <c r="B227" s="41"/>
      <c r="E227" s="33"/>
    </row>
    <row r="228">
      <c r="B228" s="41"/>
      <c r="E228" s="33"/>
    </row>
    <row r="229">
      <c r="B229" s="41"/>
      <c r="E229" s="33"/>
    </row>
    <row r="230">
      <c r="B230" s="41"/>
      <c r="E230" s="33"/>
    </row>
    <row r="231">
      <c r="B231" s="41"/>
      <c r="E231" s="33"/>
    </row>
    <row r="232">
      <c r="B232" s="41"/>
      <c r="E232" s="33"/>
    </row>
    <row r="233">
      <c r="B233" s="41"/>
      <c r="E233" s="33"/>
    </row>
    <row r="234">
      <c r="B234" s="41"/>
      <c r="E234" s="33"/>
    </row>
    <row r="235">
      <c r="B235" s="41"/>
      <c r="E235" s="33"/>
    </row>
    <row r="236">
      <c r="B236" s="41"/>
      <c r="E236" s="33"/>
    </row>
    <row r="237">
      <c r="B237" s="41"/>
      <c r="E237" s="33"/>
    </row>
    <row r="238">
      <c r="B238" s="41"/>
      <c r="E238" s="33"/>
    </row>
    <row r="239">
      <c r="B239" s="41"/>
      <c r="E239" s="33"/>
    </row>
    <row r="240">
      <c r="B240" s="41"/>
      <c r="E240" s="33"/>
    </row>
    <row r="241">
      <c r="B241" s="41"/>
      <c r="E241" s="33"/>
    </row>
    <row r="242">
      <c r="B242" s="41"/>
      <c r="E242" s="33"/>
    </row>
    <row r="243">
      <c r="B243" s="41"/>
      <c r="E243" s="33"/>
    </row>
    <row r="244">
      <c r="B244" s="41"/>
      <c r="E244" s="33"/>
    </row>
    <row r="245">
      <c r="B245" s="41"/>
      <c r="E245" s="33"/>
    </row>
    <row r="246">
      <c r="B246" s="41"/>
      <c r="E246" s="33"/>
    </row>
    <row r="247">
      <c r="B247" s="41"/>
      <c r="E247" s="33"/>
    </row>
    <row r="248">
      <c r="B248" s="41"/>
      <c r="E248" s="33"/>
    </row>
    <row r="249">
      <c r="B249" s="41"/>
      <c r="E249" s="33"/>
    </row>
    <row r="250">
      <c r="B250" s="41"/>
      <c r="E250" s="33"/>
    </row>
    <row r="251">
      <c r="B251" s="41"/>
      <c r="E251" s="33"/>
    </row>
    <row r="252">
      <c r="B252" s="41"/>
      <c r="E252" s="33"/>
    </row>
    <row r="253">
      <c r="B253" s="41"/>
      <c r="E253" s="33"/>
    </row>
    <row r="254">
      <c r="B254" s="41"/>
      <c r="E254" s="33"/>
    </row>
    <row r="255">
      <c r="B255" s="41"/>
      <c r="E255" s="33"/>
    </row>
    <row r="256">
      <c r="B256" s="41"/>
      <c r="E256" s="33"/>
    </row>
    <row r="257">
      <c r="B257" s="41"/>
      <c r="E257" s="33"/>
    </row>
    <row r="258">
      <c r="B258" s="41"/>
      <c r="E258" s="33"/>
    </row>
    <row r="259">
      <c r="B259" s="41"/>
      <c r="E259" s="33"/>
    </row>
    <row r="260">
      <c r="B260" s="41"/>
      <c r="E260" s="33"/>
    </row>
    <row r="261">
      <c r="B261" s="41"/>
      <c r="E261" s="33"/>
    </row>
    <row r="262">
      <c r="B262" s="41"/>
      <c r="E262" s="33"/>
    </row>
    <row r="263">
      <c r="B263" s="41"/>
      <c r="E263" s="33"/>
    </row>
    <row r="264">
      <c r="B264" s="41"/>
      <c r="E264" s="33"/>
    </row>
    <row r="265">
      <c r="B265" s="41"/>
      <c r="E265" s="33"/>
    </row>
    <row r="266">
      <c r="B266" s="41"/>
      <c r="E266" s="33"/>
    </row>
    <row r="267">
      <c r="B267" s="41"/>
      <c r="E267" s="33"/>
    </row>
    <row r="268">
      <c r="B268" s="41"/>
      <c r="E268" s="33"/>
    </row>
    <row r="269">
      <c r="B269" s="41"/>
      <c r="E269" s="33"/>
    </row>
    <row r="270">
      <c r="B270" s="41"/>
      <c r="E270" s="33"/>
    </row>
    <row r="271">
      <c r="B271" s="41"/>
      <c r="E271" s="33"/>
    </row>
    <row r="272">
      <c r="B272" s="41"/>
      <c r="E272" s="33"/>
    </row>
    <row r="273">
      <c r="B273" s="41"/>
      <c r="E273" s="33"/>
    </row>
    <row r="274">
      <c r="B274" s="41"/>
      <c r="E274" s="33"/>
    </row>
    <row r="275">
      <c r="B275" s="41"/>
      <c r="E275" s="33"/>
    </row>
    <row r="276">
      <c r="B276" s="41"/>
      <c r="E276" s="33"/>
    </row>
    <row r="277">
      <c r="B277" s="41"/>
      <c r="E277" s="33"/>
    </row>
    <row r="278">
      <c r="B278" s="41"/>
      <c r="E278" s="33"/>
    </row>
    <row r="279">
      <c r="B279" s="41"/>
      <c r="E279" s="33"/>
    </row>
    <row r="280">
      <c r="B280" s="41"/>
      <c r="E280" s="33"/>
    </row>
    <row r="281">
      <c r="B281" s="41"/>
      <c r="E281" s="33"/>
    </row>
    <row r="282">
      <c r="B282" s="41"/>
      <c r="E282" s="33"/>
    </row>
    <row r="283">
      <c r="B283" s="41"/>
      <c r="E283" s="33"/>
    </row>
    <row r="284">
      <c r="B284" s="41"/>
      <c r="E284" s="33"/>
    </row>
    <row r="285">
      <c r="B285" s="41"/>
      <c r="E285" s="33"/>
    </row>
    <row r="286">
      <c r="B286" s="41"/>
      <c r="E286" s="33"/>
    </row>
    <row r="287">
      <c r="B287" s="41"/>
      <c r="E287" s="33"/>
    </row>
    <row r="288">
      <c r="B288" s="41"/>
      <c r="E288" s="33"/>
    </row>
    <row r="289">
      <c r="B289" s="41"/>
      <c r="E289" s="33"/>
    </row>
    <row r="290">
      <c r="B290" s="41"/>
      <c r="E290" s="33"/>
    </row>
    <row r="291">
      <c r="B291" s="41"/>
      <c r="E291" s="33"/>
    </row>
    <row r="292">
      <c r="B292" s="41"/>
      <c r="E292" s="33"/>
    </row>
    <row r="293">
      <c r="B293" s="41"/>
      <c r="E293" s="33"/>
    </row>
    <row r="294">
      <c r="B294" s="41"/>
      <c r="E294" s="33"/>
    </row>
    <row r="295">
      <c r="B295" s="41"/>
      <c r="E295" s="33"/>
    </row>
    <row r="296">
      <c r="B296" s="41"/>
      <c r="E296" s="33"/>
    </row>
    <row r="297">
      <c r="B297" s="41"/>
      <c r="E297" s="33"/>
    </row>
    <row r="298">
      <c r="B298" s="41"/>
      <c r="E298" s="33"/>
    </row>
    <row r="299">
      <c r="B299" s="41"/>
      <c r="E299" s="33"/>
    </row>
    <row r="300">
      <c r="B300" s="41"/>
      <c r="E300" s="33"/>
    </row>
    <row r="301">
      <c r="B301" s="41"/>
      <c r="E301" s="33"/>
    </row>
    <row r="302">
      <c r="B302" s="41"/>
      <c r="E302" s="33"/>
    </row>
    <row r="303">
      <c r="B303" s="41"/>
      <c r="E303" s="33"/>
    </row>
    <row r="304">
      <c r="B304" s="41"/>
      <c r="E304" s="33"/>
    </row>
    <row r="305">
      <c r="B305" s="41"/>
      <c r="E305" s="33"/>
    </row>
    <row r="306">
      <c r="B306" s="41"/>
      <c r="E306" s="33"/>
    </row>
    <row r="307">
      <c r="B307" s="41"/>
      <c r="E307" s="33"/>
    </row>
    <row r="308">
      <c r="B308" s="41"/>
      <c r="E308" s="33"/>
    </row>
    <row r="309">
      <c r="B309" s="41"/>
      <c r="E309" s="33"/>
    </row>
    <row r="310">
      <c r="B310" s="41"/>
      <c r="E310" s="33"/>
    </row>
    <row r="311">
      <c r="B311" s="41"/>
      <c r="E311" s="33"/>
    </row>
    <row r="312">
      <c r="B312" s="41"/>
      <c r="E312" s="33"/>
    </row>
    <row r="313">
      <c r="B313" s="41"/>
      <c r="E313" s="33"/>
    </row>
    <row r="314">
      <c r="B314" s="41"/>
      <c r="E314" s="33"/>
    </row>
    <row r="315">
      <c r="B315" s="41"/>
      <c r="E315" s="33"/>
    </row>
    <row r="316">
      <c r="B316" s="41"/>
      <c r="E316" s="33"/>
    </row>
    <row r="317">
      <c r="B317" s="41"/>
      <c r="E317" s="33"/>
    </row>
    <row r="318">
      <c r="B318" s="41"/>
      <c r="E318" s="33"/>
    </row>
    <row r="319">
      <c r="B319" s="41"/>
      <c r="E319" s="33"/>
    </row>
    <row r="320">
      <c r="B320" s="41"/>
      <c r="E320" s="33"/>
    </row>
    <row r="321">
      <c r="B321" s="41"/>
      <c r="E321" s="33"/>
    </row>
    <row r="322">
      <c r="B322" s="41"/>
      <c r="E322" s="33"/>
    </row>
    <row r="323">
      <c r="B323" s="41"/>
      <c r="E323" s="33"/>
    </row>
    <row r="324">
      <c r="B324" s="41"/>
      <c r="E324" s="33"/>
    </row>
    <row r="325">
      <c r="B325" s="41"/>
      <c r="E325" s="33"/>
    </row>
    <row r="326">
      <c r="B326" s="41"/>
      <c r="E326" s="33"/>
    </row>
    <row r="327">
      <c r="B327" s="41"/>
      <c r="E327" s="33"/>
    </row>
    <row r="328">
      <c r="B328" s="41"/>
      <c r="E328" s="33"/>
    </row>
    <row r="329">
      <c r="B329" s="41"/>
      <c r="E329" s="33"/>
    </row>
    <row r="330">
      <c r="B330" s="41"/>
      <c r="E330" s="33"/>
    </row>
    <row r="331">
      <c r="B331" s="41"/>
      <c r="E331" s="33"/>
    </row>
    <row r="332">
      <c r="B332" s="41"/>
      <c r="E332" s="33"/>
    </row>
    <row r="333">
      <c r="B333" s="41"/>
      <c r="E333" s="33"/>
    </row>
    <row r="334">
      <c r="B334" s="41"/>
      <c r="E334" s="33"/>
    </row>
    <row r="335">
      <c r="B335" s="41"/>
      <c r="E335" s="33"/>
    </row>
    <row r="336">
      <c r="B336" s="41"/>
      <c r="E336" s="33"/>
    </row>
    <row r="337">
      <c r="B337" s="41"/>
      <c r="E337" s="33"/>
    </row>
    <row r="338">
      <c r="B338" s="41"/>
      <c r="E338" s="33"/>
    </row>
    <row r="339">
      <c r="B339" s="41"/>
      <c r="E339" s="33"/>
    </row>
    <row r="340">
      <c r="B340" s="41"/>
      <c r="E340" s="33"/>
    </row>
    <row r="341">
      <c r="B341" s="41"/>
      <c r="E341" s="33"/>
    </row>
    <row r="342">
      <c r="B342" s="41"/>
      <c r="E342" s="33"/>
    </row>
    <row r="343">
      <c r="B343" s="41"/>
      <c r="E343" s="33"/>
    </row>
    <row r="344">
      <c r="B344" s="41"/>
      <c r="E344" s="33"/>
    </row>
    <row r="345">
      <c r="B345" s="41"/>
      <c r="E345" s="33"/>
    </row>
    <row r="346">
      <c r="B346" s="41"/>
      <c r="E346" s="33"/>
    </row>
    <row r="347">
      <c r="B347" s="41"/>
      <c r="E347" s="33"/>
    </row>
    <row r="348">
      <c r="B348" s="41"/>
      <c r="E348" s="33"/>
    </row>
    <row r="349">
      <c r="B349" s="41"/>
      <c r="E349" s="33"/>
    </row>
    <row r="350">
      <c r="B350" s="41"/>
      <c r="E350" s="33"/>
    </row>
    <row r="351">
      <c r="B351" s="41"/>
      <c r="E351" s="33"/>
    </row>
    <row r="352">
      <c r="B352" s="41"/>
      <c r="E352" s="33"/>
    </row>
    <row r="353">
      <c r="B353" s="41"/>
      <c r="E353" s="33"/>
    </row>
    <row r="354">
      <c r="B354" s="41"/>
      <c r="E354" s="33"/>
    </row>
    <row r="355">
      <c r="B355" s="41"/>
      <c r="E355" s="33"/>
    </row>
    <row r="356">
      <c r="B356" s="41"/>
      <c r="E356" s="33"/>
    </row>
    <row r="357">
      <c r="B357" s="41"/>
      <c r="E357" s="33"/>
    </row>
    <row r="358">
      <c r="B358" s="41"/>
      <c r="E358" s="33"/>
    </row>
    <row r="359">
      <c r="B359" s="41"/>
      <c r="E359" s="33"/>
    </row>
    <row r="360">
      <c r="B360" s="41"/>
      <c r="E360" s="33"/>
    </row>
    <row r="361">
      <c r="B361" s="41"/>
      <c r="E361" s="33"/>
    </row>
    <row r="362">
      <c r="B362" s="41"/>
      <c r="E362" s="33"/>
    </row>
    <row r="363">
      <c r="B363" s="41"/>
      <c r="E363" s="33"/>
    </row>
    <row r="364">
      <c r="B364" s="41"/>
      <c r="E364" s="33"/>
    </row>
    <row r="365">
      <c r="B365" s="41"/>
      <c r="E365" s="33"/>
    </row>
    <row r="366">
      <c r="B366" s="41"/>
      <c r="E366" s="33"/>
    </row>
    <row r="367">
      <c r="B367" s="41"/>
      <c r="E367" s="33"/>
    </row>
    <row r="368">
      <c r="B368" s="41"/>
      <c r="E368" s="33"/>
    </row>
    <row r="369">
      <c r="B369" s="41"/>
      <c r="E369" s="33"/>
    </row>
    <row r="370">
      <c r="B370" s="41"/>
      <c r="E370" s="33"/>
    </row>
    <row r="371">
      <c r="B371" s="41"/>
      <c r="E371" s="33"/>
    </row>
    <row r="372">
      <c r="B372" s="41"/>
      <c r="E372" s="33"/>
    </row>
    <row r="373">
      <c r="B373" s="41"/>
      <c r="E373" s="33"/>
    </row>
    <row r="374">
      <c r="B374" s="41"/>
      <c r="E374" s="33"/>
    </row>
    <row r="375">
      <c r="B375" s="41"/>
      <c r="E375" s="33"/>
    </row>
    <row r="376">
      <c r="B376" s="41"/>
      <c r="E376" s="33"/>
    </row>
    <row r="377">
      <c r="B377" s="41"/>
      <c r="E377" s="33"/>
    </row>
    <row r="378">
      <c r="B378" s="41"/>
      <c r="E378" s="33"/>
    </row>
    <row r="379">
      <c r="B379" s="41"/>
      <c r="E379" s="33"/>
    </row>
    <row r="380">
      <c r="B380" s="41"/>
      <c r="E380" s="33"/>
    </row>
    <row r="381">
      <c r="B381" s="41"/>
      <c r="E381" s="33"/>
    </row>
    <row r="382">
      <c r="B382" s="41"/>
      <c r="E382" s="33"/>
    </row>
    <row r="383">
      <c r="B383" s="41"/>
      <c r="E383" s="33"/>
    </row>
    <row r="384">
      <c r="B384" s="41"/>
      <c r="E384" s="33"/>
    </row>
    <row r="385">
      <c r="B385" s="41"/>
      <c r="E385" s="33"/>
    </row>
    <row r="386">
      <c r="B386" s="41"/>
      <c r="E386" s="33"/>
    </row>
    <row r="387">
      <c r="B387" s="41"/>
      <c r="E387" s="33"/>
    </row>
    <row r="388">
      <c r="B388" s="41"/>
      <c r="E388" s="33"/>
    </row>
    <row r="389">
      <c r="B389" s="41"/>
      <c r="E389" s="33"/>
    </row>
    <row r="390">
      <c r="B390" s="41"/>
      <c r="E390" s="33"/>
    </row>
    <row r="391">
      <c r="B391" s="41"/>
      <c r="E391" s="33"/>
    </row>
    <row r="392">
      <c r="B392" s="41"/>
      <c r="E392" s="33"/>
    </row>
    <row r="393">
      <c r="B393" s="41"/>
      <c r="E393" s="33"/>
    </row>
    <row r="394">
      <c r="B394" s="41"/>
      <c r="E394" s="33"/>
    </row>
    <row r="395">
      <c r="B395" s="41"/>
      <c r="E395" s="33"/>
    </row>
    <row r="396">
      <c r="B396" s="41"/>
      <c r="E396" s="33"/>
    </row>
    <row r="397">
      <c r="B397" s="41"/>
      <c r="E397" s="33"/>
    </row>
    <row r="398">
      <c r="B398" s="41"/>
      <c r="E398" s="33"/>
    </row>
    <row r="399">
      <c r="B399" s="41"/>
      <c r="E399" s="33"/>
    </row>
    <row r="400">
      <c r="B400" s="41"/>
      <c r="E400" s="33"/>
    </row>
    <row r="401">
      <c r="B401" s="41"/>
      <c r="E401" s="33"/>
    </row>
    <row r="402">
      <c r="B402" s="41"/>
      <c r="E402" s="33"/>
    </row>
    <row r="403">
      <c r="B403" s="41"/>
      <c r="E403" s="33"/>
    </row>
    <row r="404">
      <c r="B404" s="41"/>
      <c r="E404" s="33"/>
    </row>
    <row r="405">
      <c r="B405" s="41"/>
      <c r="E405" s="33"/>
    </row>
    <row r="406">
      <c r="B406" s="41"/>
      <c r="E406" s="33"/>
    </row>
    <row r="407">
      <c r="B407" s="41"/>
      <c r="E407" s="33"/>
    </row>
    <row r="408">
      <c r="B408" s="41"/>
      <c r="E408" s="33"/>
    </row>
    <row r="409">
      <c r="B409" s="41"/>
      <c r="E409" s="33"/>
    </row>
    <row r="410">
      <c r="B410" s="41"/>
      <c r="E410" s="33"/>
    </row>
    <row r="411">
      <c r="B411" s="41"/>
      <c r="E411" s="33"/>
    </row>
    <row r="412">
      <c r="B412" s="41"/>
      <c r="E412" s="33"/>
    </row>
    <row r="413">
      <c r="B413" s="41"/>
      <c r="E413" s="33"/>
    </row>
    <row r="414">
      <c r="B414" s="41"/>
      <c r="E414" s="33"/>
    </row>
    <row r="415">
      <c r="B415" s="41"/>
      <c r="E415" s="33"/>
    </row>
    <row r="416">
      <c r="B416" s="41"/>
      <c r="E416" s="33"/>
    </row>
    <row r="417">
      <c r="B417" s="41"/>
      <c r="E417" s="33"/>
    </row>
    <row r="418">
      <c r="B418" s="41"/>
      <c r="E418" s="33"/>
    </row>
    <row r="419">
      <c r="B419" s="41"/>
      <c r="E419" s="33"/>
    </row>
    <row r="420">
      <c r="B420" s="41"/>
      <c r="E420" s="33"/>
    </row>
    <row r="421">
      <c r="B421" s="41"/>
      <c r="E421" s="33"/>
    </row>
    <row r="422">
      <c r="B422" s="41"/>
      <c r="E422" s="33"/>
    </row>
    <row r="423">
      <c r="B423" s="41"/>
      <c r="E423" s="33"/>
    </row>
    <row r="424">
      <c r="B424" s="41"/>
      <c r="E424" s="33"/>
    </row>
    <row r="425">
      <c r="B425" s="41"/>
      <c r="E425" s="33"/>
    </row>
    <row r="426">
      <c r="B426" s="41"/>
      <c r="E426" s="33"/>
    </row>
    <row r="427">
      <c r="B427" s="41"/>
      <c r="E427" s="33"/>
    </row>
    <row r="428">
      <c r="B428" s="41"/>
      <c r="E428" s="33"/>
    </row>
    <row r="429">
      <c r="B429" s="41"/>
      <c r="E429" s="33"/>
    </row>
    <row r="430">
      <c r="B430" s="41"/>
      <c r="E430" s="33"/>
    </row>
    <row r="431">
      <c r="B431" s="41"/>
      <c r="E431" s="33"/>
    </row>
    <row r="432">
      <c r="B432" s="41"/>
      <c r="E432" s="33"/>
    </row>
    <row r="433">
      <c r="B433" s="41"/>
      <c r="E433" s="33"/>
    </row>
    <row r="434">
      <c r="B434" s="41"/>
      <c r="E434" s="33"/>
    </row>
    <row r="435">
      <c r="B435" s="41"/>
      <c r="E435" s="33"/>
    </row>
    <row r="436">
      <c r="B436" s="41"/>
      <c r="E436" s="33"/>
    </row>
    <row r="437">
      <c r="B437" s="41"/>
      <c r="E437" s="33"/>
    </row>
    <row r="438">
      <c r="B438" s="41"/>
      <c r="E438" s="33"/>
    </row>
    <row r="439">
      <c r="B439" s="41"/>
      <c r="E439" s="33"/>
    </row>
    <row r="440">
      <c r="B440" s="41"/>
      <c r="E440" s="33"/>
    </row>
    <row r="441">
      <c r="B441" s="41"/>
      <c r="E441" s="33"/>
    </row>
    <row r="442">
      <c r="B442" s="41"/>
      <c r="E442" s="33"/>
    </row>
    <row r="443">
      <c r="B443" s="41"/>
      <c r="E443" s="33"/>
    </row>
    <row r="444">
      <c r="B444" s="41"/>
      <c r="E444" s="33"/>
    </row>
    <row r="445">
      <c r="B445" s="41"/>
      <c r="E445" s="33"/>
    </row>
    <row r="446">
      <c r="B446" s="41"/>
      <c r="E446" s="33"/>
    </row>
    <row r="447">
      <c r="B447" s="41"/>
      <c r="E447" s="33"/>
    </row>
    <row r="448">
      <c r="B448" s="41"/>
      <c r="E448" s="33"/>
    </row>
    <row r="449">
      <c r="B449" s="41"/>
      <c r="E449" s="33"/>
    </row>
    <row r="450">
      <c r="B450" s="41"/>
      <c r="E450" s="33"/>
    </row>
    <row r="451">
      <c r="B451" s="41"/>
      <c r="E451" s="33"/>
    </row>
    <row r="452">
      <c r="B452" s="41"/>
      <c r="E452" s="33"/>
    </row>
    <row r="453">
      <c r="B453" s="41"/>
      <c r="E453" s="33"/>
    </row>
    <row r="454">
      <c r="B454" s="41"/>
      <c r="E454" s="33"/>
    </row>
    <row r="455">
      <c r="B455" s="41"/>
      <c r="E455" s="33"/>
    </row>
    <row r="456">
      <c r="B456" s="41"/>
      <c r="E456" s="33"/>
    </row>
    <row r="457">
      <c r="B457" s="41"/>
      <c r="E457" s="33"/>
    </row>
    <row r="458">
      <c r="B458" s="41"/>
      <c r="E458" s="33"/>
    </row>
    <row r="459">
      <c r="B459" s="41"/>
      <c r="E459" s="33"/>
    </row>
    <row r="460">
      <c r="B460" s="41"/>
      <c r="E460" s="33"/>
    </row>
    <row r="461">
      <c r="B461" s="41"/>
      <c r="E461" s="33"/>
    </row>
    <row r="462">
      <c r="B462" s="41"/>
      <c r="E462" s="33"/>
    </row>
    <row r="463">
      <c r="B463" s="41"/>
      <c r="E463" s="33"/>
    </row>
    <row r="464">
      <c r="B464" s="41"/>
      <c r="E464" s="33"/>
    </row>
    <row r="465">
      <c r="B465" s="41"/>
      <c r="E465" s="33"/>
    </row>
    <row r="466">
      <c r="B466" s="41"/>
      <c r="E466" s="33"/>
    </row>
    <row r="467">
      <c r="B467" s="41"/>
      <c r="E467" s="33"/>
    </row>
    <row r="468">
      <c r="B468" s="41"/>
      <c r="E468" s="33"/>
    </row>
    <row r="469">
      <c r="B469" s="41"/>
      <c r="E469" s="33"/>
    </row>
    <row r="470">
      <c r="B470" s="41"/>
      <c r="E470" s="33"/>
    </row>
    <row r="471">
      <c r="B471" s="41"/>
      <c r="E471" s="33"/>
    </row>
    <row r="472">
      <c r="B472" s="41"/>
      <c r="E472" s="33"/>
    </row>
    <row r="473">
      <c r="B473" s="41"/>
      <c r="E473" s="33"/>
    </row>
    <row r="474">
      <c r="B474" s="41"/>
      <c r="E474" s="33"/>
    </row>
    <row r="475">
      <c r="B475" s="41"/>
      <c r="E475" s="33"/>
    </row>
    <row r="476">
      <c r="B476" s="41"/>
      <c r="E476" s="33"/>
    </row>
    <row r="477">
      <c r="B477" s="41"/>
      <c r="E477" s="33"/>
    </row>
    <row r="478">
      <c r="B478" s="41"/>
      <c r="E478" s="33"/>
    </row>
    <row r="479">
      <c r="B479" s="41"/>
      <c r="E479" s="33"/>
    </row>
    <row r="480">
      <c r="B480" s="41"/>
      <c r="E480" s="33"/>
    </row>
    <row r="481">
      <c r="B481" s="41"/>
      <c r="E481" s="33"/>
    </row>
    <row r="482">
      <c r="B482" s="41"/>
      <c r="E482" s="33"/>
    </row>
    <row r="483">
      <c r="B483" s="41"/>
      <c r="E483" s="33"/>
    </row>
    <row r="484">
      <c r="B484" s="41"/>
      <c r="E484" s="33"/>
    </row>
    <row r="485">
      <c r="B485" s="41"/>
      <c r="E485" s="33"/>
    </row>
    <row r="486">
      <c r="B486" s="41"/>
      <c r="E486" s="33"/>
    </row>
    <row r="487">
      <c r="B487" s="41"/>
      <c r="E487" s="33"/>
    </row>
    <row r="488">
      <c r="B488" s="41"/>
      <c r="E488" s="33"/>
    </row>
    <row r="489">
      <c r="B489" s="41"/>
      <c r="E489" s="33"/>
    </row>
    <row r="490">
      <c r="B490" s="41"/>
      <c r="E490" s="33"/>
    </row>
    <row r="491">
      <c r="B491" s="41"/>
      <c r="E491" s="33"/>
    </row>
    <row r="492">
      <c r="B492" s="41"/>
      <c r="E492" s="33"/>
    </row>
    <row r="493">
      <c r="B493" s="41"/>
      <c r="E493" s="33"/>
    </row>
    <row r="494">
      <c r="B494" s="41"/>
      <c r="E494" s="33"/>
    </row>
    <row r="495">
      <c r="B495" s="41"/>
      <c r="E495" s="33"/>
    </row>
    <row r="496">
      <c r="B496" s="41"/>
      <c r="E496" s="33"/>
    </row>
    <row r="497">
      <c r="B497" s="41"/>
      <c r="E497" s="33"/>
    </row>
    <row r="498">
      <c r="B498" s="41"/>
      <c r="E498" s="33"/>
    </row>
    <row r="499">
      <c r="B499" s="41"/>
      <c r="E499" s="33"/>
    </row>
    <row r="500">
      <c r="B500" s="41"/>
      <c r="E500" s="33"/>
    </row>
    <row r="501">
      <c r="B501" s="41"/>
      <c r="E501" s="33"/>
    </row>
    <row r="502">
      <c r="B502" s="41"/>
      <c r="E502" s="33"/>
    </row>
    <row r="503">
      <c r="B503" s="41"/>
      <c r="E503" s="33"/>
    </row>
    <row r="504">
      <c r="B504" s="41"/>
      <c r="E504" s="33"/>
    </row>
    <row r="505">
      <c r="B505" s="41"/>
      <c r="E505" s="33"/>
    </row>
    <row r="506">
      <c r="B506" s="41"/>
      <c r="E506" s="33"/>
    </row>
    <row r="507">
      <c r="B507" s="41"/>
      <c r="E507" s="33"/>
    </row>
    <row r="508">
      <c r="B508" s="41"/>
      <c r="E508" s="33"/>
    </row>
    <row r="509">
      <c r="B509" s="41"/>
      <c r="E509" s="33"/>
    </row>
    <row r="510">
      <c r="B510" s="41"/>
      <c r="E510" s="33"/>
    </row>
    <row r="511">
      <c r="B511" s="41"/>
      <c r="E511" s="33"/>
    </row>
    <row r="512">
      <c r="B512" s="41"/>
      <c r="E512" s="33"/>
    </row>
    <row r="513">
      <c r="B513" s="41"/>
      <c r="E513" s="33"/>
    </row>
    <row r="514">
      <c r="B514" s="41"/>
      <c r="E514" s="33"/>
    </row>
    <row r="515">
      <c r="B515" s="41"/>
      <c r="E515" s="33"/>
    </row>
    <row r="516">
      <c r="B516" s="41"/>
      <c r="E516" s="33"/>
    </row>
    <row r="517">
      <c r="B517" s="41"/>
      <c r="E517" s="33"/>
    </row>
    <row r="518">
      <c r="B518" s="41"/>
      <c r="E518" s="33"/>
    </row>
    <row r="519">
      <c r="B519" s="41"/>
      <c r="E519" s="33"/>
    </row>
    <row r="520">
      <c r="B520" s="41"/>
      <c r="E520" s="33"/>
    </row>
    <row r="521">
      <c r="B521" s="41"/>
      <c r="E521" s="33"/>
    </row>
    <row r="522">
      <c r="B522" s="41"/>
      <c r="E522" s="33"/>
    </row>
    <row r="523">
      <c r="B523" s="41"/>
      <c r="E523" s="33"/>
    </row>
    <row r="524">
      <c r="B524" s="41"/>
      <c r="E524" s="33"/>
    </row>
    <row r="525">
      <c r="B525" s="41"/>
      <c r="E525" s="33"/>
    </row>
    <row r="526">
      <c r="B526" s="41"/>
      <c r="E526" s="33"/>
    </row>
    <row r="527">
      <c r="B527" s="41"/>
      <c r="E527" s="33"/>
    </row>
    <row r="528">
      <c r="B528" s="41"/>
      <c r="E528" s="33"/>
    </row>
    <row r="529">
      <c r="B529" s="41"/>
      <c r="E529" s="33"/>
    </row>
    <row r="530">
      <c r="B530" s="41"/>
      <c r="E530" s="33"/>
    </row>
    <row r="531">
      <c r="B531" s="41"/>
      <c r="E531" s="33"/>
    </row>
    <row r="532">
      <c r="B532" s="41"/>
      <c r="E532" s="33"/>
    </row>
    <row r="533">
      <c r="B533" s="41"/>
      <c r="E533" s="33"/>
    </row>
    <row r="534">
      <c r="B534" s="41"/>
      <c r="E534" s="33"/>
    </row>
    <row r="535">
      <c r="B535" s="41"/>
      <c r="E535" s="33"/>
    </row>
    <row r="536">
      <c r="B536" s="41"/>
      <c r="E536" s="33"/>
    </row>
    <row r="537">
      <c r="B537" s="41"/>
      <c r="E537" s="33"/>
    </row>
    <row r="538">
      <c r="B538" s="41"/>
      <c r="E538" s="33"/>
    </row>
    <row r="539">
      <c r="B539" s="41"/>
      <c r="E539" s="33"/>
    </row>
    <row r="540">
      <c r="B540" s="41"/>
      <c r="E540" s="33"/>
    </row>
    <row r="541">
      <c r="B541" s="41"/>
      <c r="E541" s="33"/>
    </row>
    <row r="542">
      <c r="B542" s="41"/>
      <c r="E542" s="33"/>
    </row>
    <row r="543">
      <c r="B543" s="41"/>
      <c r="E543" s="33"/>
    </row>
    <row r="544">
      <c r="B544" s="41"/>
      <c r="E544" s="33"/>
    </row>
    <row r="545">
      <c r="B545" s="41"/>
      <c r="E545" s="33"/>
    </row>
    <row r="546">
      <c r="B546" s="41"/>
      <c r="E546" s="33"/>
    </row>
    <row r="547">
      <c r="B547" s="41"/>
      <c r="E547" s="33"/>
    </row>
    <row r="548">
      <c r="B548" s="41"/>
      <c r="E548" s="33"/>
    </row>
    <row r="549">
      <c r="B549" s="41"/>
      <c r="E549" s="33"/>
    </row>
    <row r="550">
      <c r="B550" s="41"/>
      <c r="E550" s="33"/>
    </row>
    <row r="551">
      <c r="B551" s="41"/>
      <c r="E551" s="33"/>
    </row>
    <row r="552">
      <c r="B552" s="41"/>
      <c r="E552" s="33"/>
    </row>
    <row r="553">
      <c r="B553" s="41"/>
      <c r="E553" s="33"/>
    </row>
    <row r="554">
      <c r="B554" s="41"/>
      <c r="E554" s="33"/>
    </row>
    <row r="555">
      <c r="B555" s="41"/>
      <c r="E555" s="33"/>
    </row>
    <row r="556">
      <c r="B556" s="41"/>
      <c r="E556" s="33"/>
    </row>
    <row r="557">
      <c r="B557" s="41"/>
      <c r="E557" s="33"/>
    </row>
    <row r="558">
      <c r="B558" s="41"/>
      <c r="E558" s="33"/>
    </row>
    <row r="559">
      <c r="B559" s="41"/>
      <c r="E559" s="33"/>
    </row>
    <row r="560">
      <c r="B560" s="41"/>
      <c r="E560" s="33"/>
    </row>
    <row r="561">
      <c r="B561" s="41"/>
      <c r="E561" s="33"/>
    </row>
    <row r="562">
      <c r="B562" s="41"/>
      <c r="E562" s="33"/>
    </row>
    <row r="563">
      <c r="B563" s="41"/>
      <c r="E563" s="33"/>
    </row>
    <row r="564">
      <c r="B564" s="41"/>
      <c r="E564" s="33"/>
    </row>
    <row r="565">
      <c r="B565" s="41"/>
      <c r="E565" s="33"/>
    </row>
    <row r="566">
      <c r="B566" s="41"/>
      <c r="E566" s="33"/>
    </row>
    <row r="567">
      <c r="B567" s="41"/>
      <c r="E567" s="33"/>
    </row>
    <row r="568">
      <c r="B568" s="41"/>
      <c r="E568" s="33"/>
    </row>
    <row r="569">
      <c r="B569" s="41"/>
      <c r="E569" s="33"/>
    </row>
    <row r="570">
      <c r="B570" s="41"/>
      <c r="E570" s="33"/>
    </row>
    <row r="571">
      <c r="B571" s="41"/>
      <c r="E571" s="33"/>
    </row>
    <row r="572">
      <c r="B572" s="41"/>
      <c r="E572" s="33"/>
    </row>
    <row r="573">
      <c r="B573" s="41"/>
      <c r="E573" s="33"/>
    </row>
    <row r="574">
      <c r="B574" s="41"/>
      <c r="E574" s="33"/>
    </row>
    <row r="575">
      <c r="B575" s="41"/>
      <c r="E575" s="33"/>
    </row>
    <row r="576">
      <c r="B576" s="41"/>
      <c r="E576" s="33"/>
    </row>
    <row r="577">
      <c r="B577" s="41"/>
      <c r="E577" s="33"/>
    </row>
    <row r="578">
      <c r="B578" s="41"/>
      <c r="E578" s="33"/>
    </row>
    <row r="579">
      <c r="B579" s="41"/>
      <c r="E579" s="33"/>
    </row>
    <row r="580">
      <c r="B580" s="41"/>
      <c r="E580" s="33"/>
    </row>
    <row r="581">
      <c r="B581" s="41"/>
      <c r="E581" s="33"/>
    </row>
    <row r="582">
      <c r="B582" s="41"/>
      <c r="E582" s="33"/>
    </row>
    <row r="583">
      <c r="B583" s="41"/>
      <c r="E583" s="33"/>
    </row>
    <row r="584">
      <c r="B584" s="41"/>
      <c r="E584" s="33"/>
    </row>
    <row r="585">
      <c r="B585" s="41"/>
      <c r="E585" s="33"/>
    </row>
    <row r="586">
      <c r="B586" s="41"/>
      <c r="E586" s="33"/>
    </row>
    <row r="587">
      <c r="B587" s="41"/>
      <c r="E587" s="33"/>
    </row>
    <row r="588">
      <c r="B588" s="41"/>
      <c r="E588" s="33"/>
    </row>
    <row r="589">
      <c r="B589" s="41"/>
      <c r="E589" s="33"/>
    </row>
    <row r="590">
      <c r="B590" s="41"/>
      <c r="E590" s="33"/>
    </row>
    <row r="591">
      <c r="B591" s="41"/>
      <c r="E591" s="33"/>
    </row>
    <row r="592">
      <c r="B592" s="41"/>
      <c r="E592" s="33"/>
    </row>
    <row r="593">
      <c r="B593" s="41"/>
      <c r="E593" s="33"/>
    </row>
    <row r="594">
      <c r="B594" s="41"/>
      <c r="E594" s="33"/>
    </row>
    <row r="595">
      <c r="B595" s="41"/>
      <c r="E595" s="33"/>
    </row>
    <row r="596">
      <c r="B596" s="41"/>
      <c r="E596" s="33"/>
    </row>
    <row r="597">
      <c r="B597" s="41"/>
      <c r="E597" s="33"/>
    </row>
    <row r="598">
      <c r="B598" s="41"/>
      <c r="E598" s="33"/>
    </row>
    <row r="599">
      <c r="B599" s="41"/>
      <c r="E599" s="33"/>
    </row>
    <row r="600">
      <c r="B600" s="41"/>
      <c r="E600" s="33"/>
    </row>
    <row r="601">
      <c r="B601" s="41"/>
      <c r="E601" s="33"/>
    </row>
    <row r="602">
      <c r="B602" s="41"/>
      <c r="E602" s="33"/>
    </row>
    <row r="603">
      <c r="B603" s="41"/>
      <c r="E603" s="33"/>
    </row>
    <row r="604">
      <c r="B604" s="41"/>
      <c r="E604" s="33"/>
    </row>
    <row r="605">
      <c r="B605" s="41"/>
      <c r="E605" s="33"/>
    </row>
    <row r="606">
      <c r="B606" s="41"/>
      <c r="E606" s="33"/>
    </row>
    <row r="607">
      <c r="B607" s="41"/>
      <c r="E607" s="33"/>
    </row>
    <row r="608">
      <c r="B608" s="41"/>
      <c r="E608" s="33"/>
    </row>
    <row r="609">
      <c r="B609" s="41"/>
      <c r="E609" s="33"/>
    </row>
    <row r="610">
      <c r="B610" s="41"/>
      <c r="E610" s="33"/>
    </row>
    <row r="611">
      <c r="B611" s="41"/>
      <c r="E611" s="33"/>
    </row>
    <row r="612">
      <c r="B612" s="41"/>
      <c r="E612" s="33"/>
    </row>
    <row r="613">
      <c r="B613" s="41"/>
      <c r="E613" s="33"/>
    </row>
    <row r="614">
      <c r="B614" s="41"/>
      <c r="E614" s="33"/>
    </row>
    <row r="615">
      <c r="B615" s="41"/>
      <c r="E615" s="33"/>
    </row>
    <row r="616">
      <c r="B616" s="41"/>
      <c r="E616" s="33"/>
    </row>
    <row r="617">
      <c r="B617" s="41"/>
      <c r="E617" s="33"/>
    </row>
    <row r="618">
      <c r="B618" s="41"/>
      <c r="E618" s="33"/>
    </row>
    <row r="619">
      <c r="B619" s="41"/>
      <c r="E619" s="33"/>
    </row>
    <row r="620">
      <c r="B620" s="41"/>
      <c r="E620" s="33"/>
    </row>
    <row r="621">
      <c r="B621" s="41"/>
      <c r="E621" s="33"/>
    </row>
    <row r="622">
      <c r="B622" s="41"/>
      <c r="E622" s="33"/>
    </row>
    <row r="623">
      <c r="B623" s="41"/>
      <c r="E623" s="33"/>
    </row>
    <row r="624">
      <c r="B624" s="41"/>
      <c r="E624" s="33"/>
    </row>
    <row r="625">
      <c r="B625" s="41"/>
      <c r="E625" s="33"/>
    </row>
    <row r="626">
      <c r="B626" s="41"/>
      <c r="E626" s="33"/>
    </row>
    <row r="627">
      <c r="B627" s="41"/>
      <c r="E627" s="33"/>
    </row>
    <row r="628">
      <c r="B628" s="41"/>
      <c r="E628" s="33"/>
    </row>
    <row r="629">
      <c r="B629" s="41"/>
      <c r="E629" s="33"/>
    </row>
    <row r="630">
      <c r="B630" s="41"/>
      <c r="E630" s="33"/>
    </row>
    <row r="631">
      <c r="B631" s="41"/>
      <c r="E631" s="33"/>
    </row>
    <row r="632">
      <c r="B632" s="41"/>
      <c r="E632" s="33"/>
    </row>
    <row r="633">
      <c r="B633" s="41"/>
      <c r="E633" s="33"/>
    </row>
    <row r="634">
      <c r="B634" s="41"/>
      <c r="E634" s="33"/>
    </row>
    <row r="635">
      <c r="B635" s="41"/>
      <c r="E635" s="33"/>
    </row>
    <row r="636">
      <c r="B636" s="41"/>
      <c r="E636" s="33"/>
    </row>
    <row r="637">
      <c r="B637" s="41"/>
      <c r="E637" s="33"/>
    </row>
    <row r="638">
      <c r="B638" s="41"/>
      <c r="E638" s="33"/>
    </row>
    <row r="639">
      <c r="B639" s="41"/>
      <c r="E639" s="33"/>
    </row>
    <row r="640">
      <c r="B640" s="41"/>
      <c r="E640" s="33"/>
    </row>
    <row r="641">
      <c r="B641" s="41"/>
      <c r="E641" s="33"/>
    </row>
    <row r="642">
      <c r="B642" s="41"/>
      <c r="E642" s="33"/>
    </row>
    <row r="643">
      <c r="B643" s="41"/>
      <c r="E643" s="33"/>
    </row>
    <row r="644">
      <c r="B644" s="41"/>
      <c r="E644" s="33"/>
    </row>
    <row r="645">
      <c r="B645" s="41"/>
      <c r="E645" s="33"/>
    </row>
    <row r="646">
      <c r="B646" s="41"/>
      <c r="E646" s="33"/>
    </row>
    <row r="647">
      <c r="B647" s="41"/>
      <c r="E647" s="33"/>
    </row>
    <row r="648">
      <c r="B648" s="41"/>
      <c r="E648" s="33"/>
    </row>
    <row r="649">
      <c r="B649" s="41"/>
      <c r="E649" s="33"/>
    </row>
    <row r="650">
      <c r="B650" s="41"/>
      <c r="E650" s="33"/>
    </row>
    <row r="651">
      <c r="B651" s="41"/>
      <c r="E651" s="33"/>
    </row>
    <row r="652">
      <c r="B652" s="41"/>
      <c r="E652" s="33"/>
    </row>
    <row r="653">
      <c r="B653" s="41"/>
      <c r="E653" s="33"/>
    </row>
    <row r="654">
      <c r="B654" s="41"/>
      <c r="E654" s="33"/>
    </row>
    <row r="655">
      <c r="B655" s="41"/>
      <c r="E655" s="33"/>
    </row>
    <row r="656">
      <c r="B656" s="41"/>
      <c r="E656" s="33"/>
    </row>
    <row r="657">
      <c r="B657" s="41"/>
      <c r="E657" s="33"/>
    </row>
    <row r="658">
      <c r="B658" s="41"/>
      <c r="E658" s="33"/>
    </row>
    <row r="659">
      <c r="B659" s="41"/>
      <c r="E659" s="33"/>
    </row>
    <row r="660">
      <c r="B660" s="41"/>
      <c r="E660" s="33"/>
    </row>
    <row r="661">
      <c r="B661" s="41"/>
      <c r="E661" s="33"/>
    </row>
    <row r="662">
      <c r="B662" s="41"/>
      <c r="E662" s="33"/>
    </row>
    <row r="663">
      <c r="B663" s="41"/>
      <c r="E663" s="33"/>
    </row>
    <row r="664">
      <c r="B664" s="41"/>
      <c r="E664" s="33"/>
    </row>
    <row r="665">
      <c r="B665" s="41"/>
      <c r="E665" s="33"/>
    </row>
    <row r="666">
      <c r="B666" s="41"/>
      <c r="E666" s="33"/>
    </row>
    <row r="667">
      <c r="B667" s="41"/>
      <c r="E667" s="33"/>
    </row>
    <row r="668">
      <c r="B668" s="41"/>
      <c r="E668" s="33"/>
    </row>
    <row r="669">
      <c r="B669" s="41"/>
      <c r="E669" s="33"/>
    </row>
    <row r="670">
      <c r="B670" s="41"/>
      <c r="E670" s="33"/>
    </row>
    <row r="671">
      <c r="B671" s="41"/>
      <c r="E671" s="33"/>
    </row>
    <row r="672">
      <c r="B672" s="41"/>
      <c r="E672" s="33"/>
    </row>
    <row r="673">
      <c r="B673" s="41"/>
      <c r="E673" s="33"/>
    </row>
    <row r="674">
      <c r="B674" s="41"/>
      <c r="E674" s="33"/>
    </row>
    <row r="675">
      <c r="B675" s="41"/>
      <c r="E675" s="33"/>
    </row>
    <row r="676">
      <c r="B676" s="41"/>
      <c r="E676" s="33"/>
    </row>
    <row r="677">
      <c r="B677" s="41"/>
      <c r="E677" s="33"/>
    </row>
    <row r="678">
      <c r="B678" s="41"/>
      <c r="E678" s="33"/>
    </row>
    <row r="679">
      <c r="B679" s="41"/>
      <c r="E679" s="33"/>
    </row>
    <row r="680">
      <c r="B680" s="41"/>
      <c r="E680" s="33"/>
    </row>
    <row r="681">
      <c r="B681" s="41"/>
      <c r="E681" s="33"/>
    </row>
    <row r="682">
      <c r="B682" s="41"/>
      <c r="E682" s="33"/>
    </row>
    <row r="683">
      <c r="B683" s="41"/>
      <c r="E683" s="33"/>
    </row>
    <row r="684">
      <c r="B684" s="41"/>
      <c r="E684" s="33"/>
    </row>
    <row r="685">
      <c r="B685" s="41"/>
      <c r="E685" s="33"/>
    </row>
    <row r="686">
      <c r="B686" s="41"/>
      <c r="E686" s="33"/>
    </row>
    <row r="687">
      <c r="B687" s="41"/>
      <c r="E687" s="33"/>
    </row>
    <row r="688">
      <c r="B688" s="41"/>
      <c r="E688" s="33"/>
    </row>
    <row r="689">
      <c r="B689" s="41"/>
      <c r="E689" s="33"/>
    </row>
    <row r="690">
      <c r="B690" s="41"/>
      <c r="E690" s="33"/>
    </row>
    <row r="691">
      <c r="B691" s="41"/>
      <c r="E691" s="33"/>
    </row>
    <row r="692">
      <c r="B692" s="41"/>
      <c r="E692" s="33"/>
    </row>
    <row r="693">
      <c r="B693" s="41"/>
      <c r="E693" s="33"/>
    </row>
    <row r="694">
      <c r="B694" s="41"/>
      <c r="E694" s="33"/>
    </row>
    <row r="695">
      <c r="B695" s="41"/>
      <c r="E695" s="33"/>
    </row>
    <row r="696">
      <c r="B696" s="41"/>
      <c r="E696" s="33"/>
    </row>
    <row r="697">
      <c r="B697" s="41"/>
      <c r="E697" s="33"/>
    </row>
    <row r="698">
      <c r="B698" s="41"/>
      <c r="E698" s="33"/>
    </row>
    <row r="699">
      <c r="B699" s="41"/>
      <c r="E699" s="33"/>
    </row>
    <row r="700">
      <c r="B700" s="41"/>
      <c r="E700" s="33"/>
    </row>
    <row r="701">
      <c r="B701" s="41"/>
      <c r="E701" s="33"/>
    </row>
    <row r="702">
      <c r="B702" s="41"/>
      <c r="E702" s="33"/>
    </row>
    <row r="703">
      <c r="B703" s="41"/>
      <c r="E703" s="33"/>
    </row>
    <row r="704">
      <c r="B704" s="41"/>
      <c r="E704" s="33"/>
    </row>
    <row r="705">
      <c r="B705" s="41"/>
      <c r="E705" s="33"/>
    </row>
    <row r="706">
      <c r="B706" s="41"/>
      <c r="E706" s="33"/>
    </row>
    <row r="707">
      <c r="B707" s="41"/>
      <c r="E707" s="33"/>
    </row>
    <row r="708">
      <c r="B708" s="41"/>
      <c r="E708" s="33"/>
    </row>
    <row r="709">
      <c r="B709" s="41"/>
      <c r="E709" s="33"/>
    </row>
    <row r="710">
      <c r="B710" s="41"/>
      <c r="E710" s="33"/>
    </row>
    <row r="711">
      <c r="B711" s="41"/>
      <c r="E711" s="33"/>
    </row>
    <row r="712">
      <c r="B712" s="41"/>
      <c r="E712" s="33"/>
    </row>
    <row r="713">
      <c r="B713" s="41"/>
      <c r="E713" s="33"/>
    </row>
    <row r="714">
      <c r="B714" s="41"/>
      <c r="E714" s="33"/>
    </row>
    <row r="715">
      <c r="B715" s="41"/>
      <c r="E715" s="33"/>
    </row>
    <row r="716">
      <c r="B716" s="41"/>
      <c r="E716" s="33"/>
    </row>
    <row r="717">
      <c r="B717" s="41"/>
      <c r="E717" s="33"/>
    </row>
    <row r="718">
      <c r="B718" s="41"/>
      <c r="E718" s="33"/>
    </row>
    <row r="719">
      <c r="B719" s="41"/>
      <c r="E719" s="33"/>
    </row>
    <row r="720">
      <c r="B720" s="41"/>
      <c r="E720" s="33"/>
    </row>
    <row r="721">
      <c r="B721" s="41"/>
      <c r="E721" s="33"/>
    </row>
    <row r="722">
      <c r="B722" s="41"/>
      <c r="E722" s="33"/>
    </row>
    <row r="723">
      <c r="B723" s="41"/>
      <c r="E723" s="33"/>
    </row>
    <row r="724">
      <c r="B724" s="41"/>
      <c r="E724" s="33"/>
    </row>
    <row r="725">
      <c r="B725" s="41"/>
      <c r="E725" s="33"/>
    </row>
    <row r="726">
      <c r="B726" s="41"/>
      <c r="E726" s="33"/>
    </row>
    <row r="727">
      <c r="B727" s="41"/>
      <c r="E727" s="33"/>
    </row>
    <row r="728">
      <c r="B728" s="41"/>
      <c r="E728" s="33"/>
    </row>
    <row r="729">
      <c r="B729" s="41"/>
      <c r="E729" s="33"/>
    </row>
    <row r="730">
      <c r="B730" s="41"/>
      <c r="E730" s="33"/>
    </row>
    <row r="731">
      <c r="B731" s="41"/>
      <c r="E731" s="33"/>
    </row>
    <row r="732">
      <c r="B732" s="41"/>
      <c r="E732" s="33"/>
    </row>
    <row r="733">
      <c r="B733" s="41"/>
      <c r="E733" s="33"/>
    </row>
    <row r="734">
      <c r="B734" s="41"/>
      <c r="E734" s="33"/>
    </row>
    <row r="735">
      <c r="B735" s="41"/>
      <c r="E735" s="33"/>
    </row>
    <row r="736">
      <c r="B736" s="41"/>
      <c r="E736" s="33"/>
    </row>
    <row r="737">
      <c r="B737" s="41"/>
      <c r="E737" s="33"/>
    </row>
    <row r="738">
      <c r="B738" s="41"/>
      <c r="E738" s="33"/>
    </row>
    <row r="739">
      <c r="B739" s="41"/>
      <c r="E739" s="33"/>
    </row>
    <row r="740">
      <c r="B740" s="41"/>
      <c r="E740" s="33"/>
    </row>
    <row r="741">
      <c r="B741" s="41"/>
      <c r="E741" s="33"/>
    </row>
    <row r="742">
      <c r="B742" s="41"/>
      <c r="E742" s="33"/>
    </row>
    <row r="743">
      <c r="B743" s="41"/>
      <c r="E743" s="33"/>
    </row>
    <row r="744">
      <c r="B744" s="41"/>
      <c r="E744" s="33"/>
    </row>
    <row r="745">
      <c r="B745" s="41"/>
      <c r="E745" s="33"/>
    </row>
    <row r="746">
      <c r="B746" s="41"/>
      <c r="E746" s="33"/>
    </row>
    <row r="747">
      <c r="B747" s="41"/>
      <c r="E747" s="33"/>
    </row>
    <row r="748">
      <c r="B748" s="41"/>
      <c r="E748" s="33"/>
    </row>
    <row r="749">
      <c r="B749" s="41"/>
      <c r="E749" s="33"/>
    </row>
    <row r="750">
      <c r="B750" s="41"/>
      <c r="E750" s="33"/>
    </row>
    <row r="751">
      <c r="B751" s="41"/>
      <c r="E751" s="33"/>
    </row>
    <row r="752">
      <c r="B752" s="41"/>
      <c r="E752" s="33"/>
    </row>
    <row r="753">
      <c r="B753" s="41"/>
      <c r="E753" s="33"/>
    </row>
    <row r="754">
      <c r="B754" s="41"/>
      <c r="E754" s="33"/>
    </row>
    <row r="755">
      <c r="B755" s="41"/>
      <c r="E755" s="33"/>
    </row>
    <row r="756">
      <c r="B756" s="41"/>
      <c r="E756" s="33"/>
    </row>
    <row r="757">
      <c r="B757" s="41"/>
      <c r="E757" s="33"/>
    </row>
    <row r="758">
      <c r="B758" s="41"/>
      <c r="E758" s="33"/>
    </row>
    <row r="759">
      <c r="B759" s="41"/>
      <c r="E759" s="33"/>
    </row>
    <row r="760">
      <c r="B760" s="41"/>
      <c r="E760" s="33"/>
    </row>
    <row r="761">
      <c r="B761" s="41"/>
      <c r="E761" s="33"/>
    </row>
    <row r="762">
      <c r="B762" s="41"/>
      <c r="E762" s="33"/>
    </row>
    <row r="763">
      <c r="B763" s="41"/>
      <c r="E763" s="33"/>
    </row>
    <row r="764">
      <c r="B764" s="41"/>
      <c r="E764" s="33"/>
    </row>
    <row r="765">
      <c r="B765" s="41"/>
      <c r="E765" s="33"/>
    </row>
    <row r="766">
      <c r="B766" s="41"/>
      <c r="E766" s="33"/>
    </row>
    <row r="767">
      <c r="B767" s="41"/>
      <c r="E767" s="33"/>
    </row>
    <row r="768">
      <c r="B768" s="41"/>
      <c r="E768" s="33"/>
    </row>
    <row r="769">
      <c r="B769" s="41"/>
      <c r="E769" s="33"/>
    </row>
    <row r="770">
      <c r="B770" s="41"/>
      <c r="E770" s="33"/>
    </row>
    <row r="771">
      <c r="B771" s="41"/>
      <c r="E771" s="33"/>
    </row>
    <row r="772">
      <c r="B772" s="41"/>
      <c r="E772" s="33"/>
    </row>
    <row r="773">
      <c r="B773" s="41"/>
      <c r="E773" s="33"/>
    </row>
    <row r="774">
      <c r="B774" s="41"/>
      <c r="E774" s="33"/>
    </row>
    <row r="775">
      <c r="B775" s="41"/>
      <c r="E775" s="33"/>
    </row>
    <row r="776">
      <c r="B776" s="41"/>
      <c r="E776" s="33"/>
    </row>
    <row r="777">
      <c r="B777" s="41"/>
      <c r="E777" s="33"/>
    </row>
    <row r="778">
      <c r="B778" s="41"/>
      <c r="E778" s="33"/>
    </row>
    <row r="779">
      <c r="B779" s="41"/>
      <c r="E779" s="33"/>
    </row>
    <row r="780">
      <c r="B780" s="41"/>
      <c r="E780" s="33"/>
    </row>
    <row r="781">
      <c r="B781" s="41"/>
      <c r="E781" s="33"/>
    </row>
    <row r="782">
      <c r="B782" s="41"/>
      <c r="E782" s="33"/>
    </row>
    <row r="783">
      <c r="B783" s="41"/>
      <c r="E783" s="33"/>
    </row>
    <row r="784">
      <c r="B784" s="41"/>
      <c r="E784" s="33"/>
    </row>
    <row r="785">
      <c r="B785" s="41"/>
      <c r="E785" s="33"/>
    </row>
    <row r="786">
      <c r="B786" s="41"/>
      <c r="E786" s="33"/>
    </row>
    <row r="787">
      <c r="B787" s="41"/>
      <c r="E787" s="33"/>
    </row>
    <row r="788">
      <c r="B788" s="41"/>
      <c r="E788" s="33"/>
    </row>
    <row r="789">
      <c r="B789" s="41"/>
      <c r="E789" s="33"/>
    </row>
    <row r="790">
      <c r="B790" s="41"/>
      <c r="E790" s="33"/>
    </row>
    <row r="791">
      <c r="B791" s="41"/>
      <c r="E791" s="33"/>
    </row>
    <row r="792">
      <c r="B792" s="41"/>
      <c r="E792" s="33"/>
    </row>
    <row r="793">
      <c r="B793" s="41"/>
      <c r="E793" s="33"/>
    </row>
    <row r="794">
      <c r="B794" s="41"/>
      <c r="E794" s="33"/>
    </row>
    <row r="795">
      <c r="B795" s="41"/>
      <c r="E795" s="33"/>
    </row>
    <row r="796">
      <c r="B796" s="41"/>
      <c r="E796" s="33"/>
    </row>
    <row r="797">
      <c r="B797" s="41"/>
      <c r="E797" s="33"/>
    </row>
    <row r="798">
      <c r="B798" s="41"/>
      <c r="E798" s="33"/>
    </row>
    <row r="799">
      <c r="B799" s="41"/>
      <c r="E799" s="33"/>
    </row>
    <row r="800">
      <c r="B800" s="41"/>
      <c r="E800" s="33"/>
    </row>
    <row r="801">
      <c r="B801" s="41"/>
      <c r="E801" s="33"/>
    </row>
    <row r="802">
      <c r="B802" s="41"/>
      <c r="E802" s="33"/>
    </row>
    <row r="803">
      <c r="B803" s="41"/>
      <c r="E803" s="33"/>
    </row>
    <row r="804">
      <c r="B804" s="41"/>
      <c r="E804" s="33"/>
    </row>
    <row r="805">
      <c r="B805" s="41"/>
      <c r="E805" s="33"/>
    </row>
    <row r="806">
      <c r="B806" s="41"/>
      <c r="E806" s="33"/>
    </row>
    <row r="807">
      <c r="B807" s="41"/>
      <c r="E807" s="33"/>
    </row>
    <row r="808">
      <c r="B808" s="41"/>
      <c r="E808" s="33"/>
    </row>
    <row r="809">
      <c r="B809" s="41"/>
      <c r="E809" s="33"/>
    </row>
    <row r="810">
      <c r="B810" s="41"/>
      <c r="E810" s="33"/>
    </row>
    <row r="811">
      <c r="B811" s="41"/>
      <c r="E811" s="33"/>
    </row>
    <row r="812">
      <c r="B812" s="41"/>
      <c r="E812" s="33"/>
    </row>
    <row r="813">
      <c r="B813" s="41"/>
      <c r="E813" s="33"/>
    </row>
    <row r="814">
      <c r="B814" s="41"/>
      <c r="E814" s="33"/>
    </row>
    <row r="815">
      <c r="B815" s="41"/>
      <c r="E815" s="33"/>
    </row>
    <row r="816">
      <c r="B816" s="41"/>
      <c r="E816" s="33"/>
    </row>
    <row r="817">
      <c r="B817" s="41"/>
      <c r="E817" s="33"/>
    </row>
    <row r="818">
      <c r="B818" s="41"/>
      <c r="E818" s="33"/>
    </row>
    <row r="819">
      <c r="B819" s="41"/>
      <c r="E819" s="33"/>
    </row>
    <row r="820">
      <c r="B820" s="41"/>
      <c r="E820" s="33"/>
    </row>
    <row r="821">
      <c r="B821" s="41"/>
      <c r="E821" s="33"/>
    </row>
    <row r="822">
      <c r="B822" s="41"/>
      <c r="E822" s="33"/>
    </row>
    <row r="823">
      <c r="B823" s="41"/>
      <c r="E823" s="33"/>
    </row>
    <row r="824">
      <c r="B824" s="41"/>
      <c r="E824" s="33"/>
    </row>
    <row r="825">
      <c r="B825" s="41"/>
      <c r="E825" s="33"/>
    </row>
    <row r="826">
      <c r="B826" s="41"/>
      <c r="E826" s="33"/>
    </row>
    <row r="827">
      <c r="B827" s="41"/>
      <c r="E827" s="33"/>
    </row>
    <row r="828">
      <c r="B828" s="41"/>
      <c r="E828" s="33"/>
    </row>
    <row r="829">
      <c r="B829" s="41"/>
      <c r="E829" s="33"/>
    </row>
    <row r="830">
      <c r="B830" s="41"/>
      <c r="E830" s="33"/>
    </row>
    <row r="831">
      <c r="B831" s="41"/>
      <c r="E831" s="33"/>
    </row>
    <row r="832">
      <c r="B832" s="41"/>
      <c r="E832" s="33"/>
    </row>
    <row r="833">
      <c r="B833" s="41"/>
      <c r="E833" s="33"/>
    </row>
    <row r="834">
      <c r="B834" s="41"/>
      <c r="E834" s="33"/>
    </row>
    <row r="835">
      <c r="B835" s="41"/>
      <c r="E835" s="33"/>
    </row>
    <row r="836">
      <c r="B836" s="41"/>
      <c r="E836" s="33"/>
    </row>
    <row r="837">
      <c r="B837" s="41"/>
      <c r="E837" s="33"/>
    </row>
    <row r="838">
      <c r="B838" s="41"/>
      <c r="E838" s="33"/>
    </row>
    <row r="839">
      <c r="B839" s="41"/>
      <c r="E839" s="33"/>
    </row>
    <row r="840">
      <c r="B840" s="41"/>
      <c r="E840" s="33"/>
    </row>
    <row r="841">
      <c r="B841" s="41"/>
      <c r="E841" s="33"/>
    </row>
    <row r="842">
      <c r="B842" s="41"/>
      <c r="E842" s="33"/>
    </row>
    <row r="843">
      <c r="B843" s="41"/>
      <c r="E843" s="33"/>
    </row>
    <row r="844">
      <c r="B844" s="41"/>
      <c r="E844" s="33"/>
    </row>
    <row r="845">
      <c r="B845" s="41"/>
      <c r="E845" s="33"/>
    </row>
    <row r="846">
      <c r="B846" s="41"/>
      <c r="E846" s="33"/>
    </row>
    <row r="847">
      <c r="B847" s="41"/>
      <c r="E847" s="33"/>
    </row>
    <row r="848">
      <c r="B848" s="41"/>
      <c r="E848" s="33"/>
    </row>
    <row r="849">
      <c r="B849" s="41"/>
      <c r="E849" s="33"/>
    </row>
    <row r="850">
      <c r="B850" s="41"/>
      <c r="E850" s="33"/>
    </row>
    <row r="851">
      <c r="B851" s="41"/>
      <c r="E851" s="33"/>
    </row>
    <row r="852">
      <c r="B852" s="41"/>
      <c r="E852" s="33"/>
    </row>
    <row r="853">
      <c r="B853" s="41"/>
      <c r="E853" s="33"/>
    </row>
    <row r="854">
      <c r="B854" s="41"/>
      <c r="E854" s="33"/>
    </row>
    <row r="855">
      <c r="B855" s="41"/>
      <c r="E855" s="33"/>
    </row>
    <row r="856">
      <c r="B856" s="41"/>
      <c r="E856" s="33"/>
    </row>
    <row r="857">
      <c r="B857" s="41"/>
      <c r="E857" s="33"/>
    </row>
    <row r="858">
      <c r="B858" s="41"/>
      <c r="E858" s="33"/>
    </row>
    <row r="859">
      <c r="B859" s="41"/>
      <c r="E859" s="33"/>
    </row>
    <row r="860">
      <c r="B860" s="41"/>
      <c r="E860" s="33"/>
    </row>
    <row r="861">
      <c r="B861" s="41"/>
      <c r="E861" s="33"/>
    </row>
    <row r="862">
      <c r="B862" s="41"/>
      <c r="E862" s="33"/>
    </row>
    <row r="863">
      <c r="B863" s="41"/>
      <c r="E863" s="33"/>
    </row>
    <row r="864">
      <c r="B864" s="41"/>
      <c r="E864" s="33"/>
    </row>
    <row r="865">
      <c r="B865" s="41"/>
      <c r="E865" s="33"/>
    </row>
    <row r="866">
      <c r="B866" s="41"/>
      <c r="E866" s="33"/>
    </row>
    <row r="867">
      <c r="B867" s="41"/>
      <c r="E867" s="33"/>
    </row>
    <row r="868">
      <c r="B868" s="41"/>
      <c r="E868" s="33"/>
    </row>
    <row r="869">
      <c r="B869" s="41"/>
      <c r="E869" s="33"/>
    </row>
    <row r="870">
      <c r="B870" s="41"/>
      <c r="E870" s="33"/>
    </row>
    <row r="871">
      <c r="B871" s="41"/>
      <c r="E871" s="33"/>
    </row>
    <row r="872">
      <c r="B872" s="41"/>
      <c r="E872" s="33"/>
    </row>
    <row r="873">
      <c r="B873" s="41"/>
      <c r="E873" s="33"/>
    </row>
    <row r="874">
      <c r="B874" s="41"/>
      <c r="E874" s="33"/>
    </row>
    <row r="875">
      <c r="B875" s="41"/>
      <c r="E875" s="33"/>
    </row>
    <row r="876">
      <c r="B876" s="41"/>
      <c r="E876" s="33"/>
    </row>
    <row r="877">
      <c r="B877" s="41"/>
      <c r="E877" s="33"/>
    </row>
    <row r="878">
      <c r="B878" s="41"/>
      <c r="E878" s="33"/>
    </row>
    <row r="879">
      <c r="B879" s="41"/>
      <c r="E879" s="33"/>
    </row>
    <row r="880">
      <c r="B880" s="41"/>
      <c r="E880" s="33"/>
    </row>
    <row r="881">
      <c r="B881" s="41"/>
      <c r="E881" s="33"/>
    </row>
    <row r="882">
      <c r="B882" s="41"/>
      <c r="E882" s="33"/>
    </row>
    <row r="883">
      <c r="B883" s="41"/>
      <c r="E883" s="33"/>
    </row>
    <row r="884">
      <c r="B884" s="41"/>
      <c r="E884" s="33"/>
    </row>
    <row r="885">
      <c r="B885" s="41"/>
      <c r="E885" s="33"/>
    </row>
    <row r="886">
      <c r="B886" s="41"/>
      <c r="E886" s="33"/>
    </row>
    <row r="887">
      <c r="B887" s="41"/>
      <c r="E887" s="33"/>
    </row>
    <row r="888">
      <c r="B888" s="41"/>
      <c r="E888" s="33"/>
    </row>
    <row r="889">
      <c r="B889" s="41"/>
      <c r="E889" s="33"/>
    </row>
    <row r="890">
      <c r="B890" s="41"/>
      <c r="E890" s="33"/>
    </row>
    <row r="891">
      <c r="B891" s="41"/>
      <c r="E891" s="33"/>
    </row>
    <row r="892">
      <c r="B892" s="41"/>
      <c r="E892" s="33"/>
    </row>
    <row r="893">
      <c r="B893" s="41"/>
      <c r="E893" s="33"/>
    </row>
    <row r="894">
      <c r="B894" s="41"/>
      <c r="E894" s="33"/>
    </row>
    <row r="895">
      <c r="B895" s="41"/>
      <c r="E895" s="33"/>
    </row>
    <row r="896">
      <c r="B896" s="41"/>
      <c r="E896" s="33"/>
    </row>
    <row r="897">
      <c r="B897" s="41"/>
      <c r="E897" s="33"/>
    </row>
    <row r="898">
      <c r="B898" s="41"/>
      <c r="E898" s="33"/>
    </row>
    <row r="899">
      <c r="B899" s="41"/>
      <c r="E899" s="33"/>
    </row>
    <row r="900">
      <c r="B900" s="41"/>
      <c r="E900" s="33"/>
    </row>
    <row r="901">
      <c r="B901" s="41"/>
      <c r="E901" s="33"/>
    </row>
    <row r="902">
      <c r="B902" s="41"/>
      <c r="E902" s="33"/>
    </row>
    <row r="903">
      <c r="B903" s="41"/>
      <c r="E903" s="33"/>
    </row>
    <row r="904">
      <c r="B904" s="41"/>
      <c r="E904" s="33"/>
    </row>
    <row r="905">
      <c r="B905" s="41"/>
      <c r="E905" s="33"/>
    </row>
    <row r="906">
      <c r="B906" s="41"/>
      <c r="E906" s="33"/>
    </row>
    <row r="907">
      <c r="B907" s="41"/>
      <c r="E907" s="33"/>
    </row>
    <row r="908">
      <c r="B908" s="41"/>
      <c r="E908" s="33"/>
    </row>
    <row r="909">
      <c r="B909" s="41"/>
      <c r="E909" s="33"/>
    </row>
    <row r="910">
      <c r="B910" s="41"/>
      <c r="E910" s="33"/>
    </row>
    <row r="911">
      <c r="B911" s="41"/>
      <c r="E911" s="33"/>
    </row>
    <row r="912">
      <c r="B912" s="41"/>
      <c r="E912" s="33"/>
    </row>
    <row r="913">
      <c r="B913" s="41"/>
      <c r="E913" s="33"/>
    </row>
    <row r="914">
      <c r="B914" s="41"/>
      <c r="E914" s="33"/>
    </row>
    <row r="915">
      <c r="B915" s="41"/>
      <c r="E915" s="33"/>
    </row>
    <row r="916">
      <c r="B916" s="41"/>
      <c r="E916" s="33"/>
    </row>
    <row r="917">
      <c r="B917" s="41"/>
      <c r="E917" s="33"/>
    </row>
    <row r="918">
      <c r="B918" s="41"/>
      <c r="E918" s="33"/>
    </row>
    <row r="919">
      <c r="B919" s="41"/>
      <c r="E919" s="33"/>
    </row>
    <row r="920">
      <c r="B920" s="41"/>
      <c r="E920" s="33"/>
    </row>
    <row r="921">
      <c r="B921" s="41"/>
      <c r="E921" s="33"/>
    </row>
    <row r="922">
      <c r="B922" s="41"/>
      <c r="E922" s="33"/>
    </row>
    <row r="923">
      <c r="B923" s="41"/>
      <c r="E923" s="33"/>
    </row>
    <row r="924">
      <c r="B924" s="41"/>
      <c r="E924" s="33"/>
    </row>
    <row r="925">
      <c r="B925" s="41"/>
      <c r="E925" s="33"/>
    </row>
    <row r="926">
      <c r="B926" s="41"/>
      <c r="E926" s="33"/>
    </row>
    <row r="927">
      <c r="B927" s="41"/>
      <c r="E927" s="33"/>
    </row>
    <row r="928">
      <c r="B928" s="41"/>
      <c r="E928" s="33"/>
    </row>
    <row r="929">
      <c r="B929" s="41"/>
      <c r="E929" s="33"/>
    </row>
    <row r="930">
      <c r="B930" s="41"/>
      <c r="E930" s="33"/>
    </row>
    <row r="931">
      <c r="B931" s="41"/>
      <c r="E931" s="33"/>
    </row>
    <row r="932">
      <c r="B932" s="41"/>
      <c r="E932" s="33"/>
    </row>
    <row r="933">
      <c r="B933" s="41"/>
      <c r="E933" s="33"/>
    </row>
    <row r="934">
      <c r="B934" s="41"/>
      <c r="E934" s="33"/>
    </row>
    <row r="935">
      <c r="B935" s="41"/>
      <c r="E935" s="33"/>
    </row>
    <row r="936">
      <c r="B936" s="41"/>
      <c r="E936" s="33"/>
    </row>
    <row r="937">
      <c r="B937" s="41"/>
      <c r="E937" s="33"/>
    </row>
    <row r="938">
      <c r="B938" s="41"/>
      <c r="E938" s="33"/>
    </row>
    <row r="939">
      <c r="B939" s="41"/>
      <c r="E939" s="33"/>
    </row>
    <row r="940">
      <c r="B940" s="41"/>
      <c r="E940" s="33"/>
    </row>
    <row r="941">
      <c r="B941" s="41"/>
      <c r="E941" s="33"/>
    </row>
    <row r="942">
      <c r="B942" s="41"/>
      <c r="E942" s="33"/>
    </row>
    <row r="943">
      <c r="B943" s="41"/>
      <c r="E943" s="33"/>
    </row>
    <row r="944">
      <c r="B944" s="41"/>
      <c r="E944" s="33"/>
    </row>
    <row r="945">
      <c r="B945" s="41"/>
      <c r="E945" s="33"/>
    </row>
    <row r="946">
      <c r="B946" s="41"/>
      <c r="E946" s="33"/>
    </row>
    <row r="947">
      <c r="B947" s="41"/>
      <c r="E947" s="33"/>
    </row>
    <row r="948">
      <c r="B948" s="41"/>
      <c r="E948" s="33"/>
    </row>
    <row r="949">
      <c r="B949" s="41"/>
      <c r="E949" s="33"/>
    </row>
    <row r="950">
      <c r="B950" s="41"/>
      <c r="E950" s="33"/>
    </row>
    <row r="951">
      <c r="B951" s="41"/>
      <c r="E951" s="33"/>
    </row>
    <row r="952">
      <c r="B952" s="41"/>
      <c r="E952" s="33"/>
    </row>
    <row r="953">
      <c r="B953" s="41"/>
      <c r="E953" s="33"/>
    </row>
    <row r="954">
      <c r="B954" s="41"/>
      <c r="E954" s="33"/>
    </row>
    <row r="955">
      <c r="B955" s="41"/>
      <c r="E955" s="33"/>
    </row>
    <row r="956">
      <c r="B956" s="41"/>
      <c r="E956" s="33"/>
    </row>
    <row r="957">
      <c r="B957" s="41"/>
      <c r="E957" s="33"/>
    </row>
    <row r="958">
      <c r="B958" s="41"/>
      <c r="E958" s="33"/>
    </row>
    <row r="959">
      <c r="B959" s="41"/>
      <c r="E959" s="33"/>
    </row>
    <row r="960">
      <c r="B960" s="41"/>
      <c r="E960" s="33"/>
    </row>
    <row r="961">
      <c r="B961" s="41"/>
      <c r="E961" s="33"/>
    </row>
    <row r="962">
      <c r="B962" s="41"/>
      <c r="E962" s="33"/>
    </row>
    <row r="963">
      <c r="B963" s="41"/>
      <c r="E963" s="33"/>
    </row>
    <row r="964">
      <c r="B964" s="41"/>
      <c r="E964" s="33"/>
    </row>
    <row r="965">
      <c r="B965" s="41"/>
      <c r="E965" s="33"/>
    </row>
    <row r="966">
      <c r="B966" s="41"/>
      <c r="E966" s="33"/>
    </row>
    <row r="967">
      <c r="B967" s="41"/>
      <c r="E967" s="33"/>
    </row>
    <row r="968">
      <c r="B968" s="41"/>
      <c r="E968" s="33"/>
    </row>
    <row r="969">
      <c r="B969" s="41"/>
      <c r="E969" s="33"/>
    </row>
    <row r="970">
      <c r="B970" s="41"/>
      <c r="E970" s="33"/>
    </row>
    <row r="971">
      <c r="B971" s="41"/>
      <c r="E971" s="33"/>
    </row>
    <row r="972">
      <c r="B972" s="41"/>
      <c r="E972" s="33"/>
    </row>
    <row r="973">
      <c r="B973" s="41"/>
      <c r="E973" s="33"/>
    </row>
    <row r="974">
      <c r="B974" s="41"/>
      <c r="E974" s="33"/>
    </row>
    <row r="975">
      <c r="B975" s="41"/>
      <c r="E975" s="33"/>
    </row>
    <row r="976">
      <c r="B976" s="41"/>
      <c r="E976" s="33"/>
    </row>
    <row r="977">
      <c r="B977" s="41"/>
      <c r="E977" s="33"/>
    </row>
    <row r="978">
      <c r="B978" s="41"/>
      <c r="E978" s="33"/>
    </row>
    <row r="979">
      <c r="B979" s="41"/>
      <c r="E979" s="33"/>
    </row>
    <row r="980">
      <c r="B980" s="41"/>
      <c r="E980" s="33"/>
    </row>
    <row r="981">
      <c r="B981" s="41"/>
      <c r="E981" s="33"/>
    </row>
    <row r="982">
      <c r="B982" s="41"/>
      <c r="E982" s="33"/>
    </row>
    <row r="983">
      <c r="B983" s="41"/>
      <c r="E983" s="33"/>
    </row>
    <row r="984">
      <c r="B984" s="41"/>
      <c r="E984" s="33"/>
    </row>
    <row r="985">
      <c r="B985" s="41"/>
      <c r="E985" s="33"/>
    </row>
    <row r="986">
      <c r="B986" s="41"/>
      <c r="E986" s="33"/>
    </row>
    <row r="987">
      <c r="B987" s="41"/>
      <c r="E987" s="33"/>
    </row>
    <row r="988">
      <c r="B988" s="41"/>
      <c r="E988" s="33"/>
    </row>
    <row r="989">
      <c r="B989" s="41"/>
      <c r="E989" s="33"/>
    </row>
    <row r="990">
      <c r="B990" s="41"/>
      <c r="E990" s="33"/>
    </row>
    <row r="991">
      <c r="B991" s="41"/>
      <c r="E991" s="33"/>
    </row>
    <row r="992">
      <c r="B992" s="41"/>
      <c r="E992" s="33"/>
    </row>
    <row r="993">
      <c r="B993" s="41"/>
      <c r="E993" s="33"/>
    </row>
    <row r="994">
      <c r="B994" s="41"/>
      <c r="E994" s="33"/>
    </row>
    <row r="995">
      <c r="B995" s="41"/>
      <c r="E995" s="33"/>
    </row>
    <row r="996">
      <c r="B996" s="41"/>
      <c r="E996" s="33"/>
    </row>
    <row r="997">
      <c r="B997" s="41"/>
      <c r="E997" s="33"/>
    </row>
    <row r="998">
      <c r="B998" s="41"/>
      <c r="E998" s="33"/>
    </row>
    <row r="999">
      <c r="B999" s="41"/>
      <c r="E999" s="33"/>
    </row>
    <row r="1000">
      <c r="B1000" s="41"/>
      <c r="E1000" s="33"/>
    </row>
    <row r="1001">
      <c r="B1001" s="41"/>
      <c r="E1001" s="33"/>
    </row>
    <row r="1002">
      <c r="B1002" s="41"/>
      <c r="E1002" s="33"/>
    </row>
    <row r="1003">
      <c r="B1003" s="41"/>
      <c r="E1003" s="33"/>
    </row>
    <row r="1004">
      <c r="B1004" s="41"/>
      <c r="E1004" s="33"/>
    </row>
    <row r="1005">
      <c r="B1005" s="41"/>
      <c r="E1005" s="33"/>
    </row>
    <row r="1006">
      <c r="B1006" s="41"/>
      <c r="E1006" s="33"/>
    </row>
    <row r="1007">
      <c r="B1007" s="41"/>
      <c r="E1007" s="33"/>
    </row>
    <row r="1008">
      <c r="B1008" s="41"/>
      <c r="E1008" s="33"/>
    </row>
  </sheetData>
  <mergeCells count="1">
    <mergeCell ref="F20:F21"/>
  </mergeCells>
  <printOptions gridLines="1" horizontalCentered="1"/>
  <pageMargins bottom="0.75" footer="0.0" header="0.0" left="0.7" right="0.7" top="0.75"/>
  <pageSetup fitToHeight="0" paperSize="9" cellComments="atEnd" orientation="landscape" pageOrder="overThenDown"/>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4.43" defaultRowHeight="15.75"/>
  <cols>
    <col customWidth="1" min="1" max="1" width="46.14"/>
    <col customWidth="1" min="5" max="5" width="19.0"/>
    <col customWidth="1" min="6" max="6" width="18.43"/>
    <col customWidth="1" min="7" max="7" width="24.14"/>
    <col customWidth="1" min="8" max="8" width="21.57"/>
    <col customWidth="1" min="9" max="9" width="23.57"/>
    <col customWidth="1" min="10" max="10" width="25.29"/>
    <col customWidth="1" min="17" max="17" width="24.43"/>
  </cols>
  <sheetData>
    <row r="1">
      <c r="A1" s="45" t="s">
        <v>142</v>
      </c>
    </row>
    <row r="2">
      <c r="A2" s="46"/>
      <c r="B2" s="1"/>
      <c r="C2" s="1"/>
      <c r="D2" s="1"/>
      <c r="E2" s="1"/>
      <c r="F2" s="47"/>
      <c r="G2" s="1"/>
      <c r="H2" s="48"/>
      <c r="I2" s="49"/>
    </row>
    <row r="3">
      <c r="A3" s="46" t="s">
        <v>143</v>
      </c>
      <c r="B3" s="50" t="s">
        <v>144</v>
      </c>
      <c r="C3" s="51" t="s">
        <v>145</v>
      </c>
      <c r="D3" s="51" t="s">
        <v>146</v>
      </c>
      <c r="E3" s="51" t="s">
        <v>147</v>
      </c>
      <c r="F3" s="52" t="s">
        <v>148</v>
      </c>
      <c r="G3" s="53" t="s">
        <v>149</v>
      </c>
      <c r="H3" s="54" t="s">
        <v>150</v>
      </c>
      <c r="I3" s="55">
        <v>0.1</v>
      </c>
    </row>
    <row r="4">
      <c r="B4" s="56">
        <v>0.0</v>
      </c>
      <c r="C4" s="57">
        <v>10000.0</v>
      </c>
      <c r="D4" s="58"/>
      <c r="E4" s="58"/>
      <c r="F4" s="58"/>
      <c r="G4" s="58"/>
    </row>
    <row r="5">
      <c r="B5" s="56">
        <v>1.0</v>
      </c>
      <c r="C5" s="58">
        <f t="shared" ref="C5:C9" si="1">C4-E5</f>
        <v>8000</v>
      </c>
      <c r="D5" s="58">
        <f>C4*I3</f>
        <v>1000</v>
      </c>
      <c r="E5" s="58">
        <f>C4/B9</f>
        <v>2000</v>
      </c>
      <c r="F5" s="58">
        <f t="shared" ref="F5:F9" si="2">D5+E5</f>
        <v>3000</v>
      </c>
      <c r="G5" s="58">
        <f>E5</f>
        <v>2000</v>
      </c>
    </row>
    <row r="6">
      <c r="B6" s="56">
        <v>2.0</v>
      </c>
      <c r="C6" s="58">
        <f t="shared" si="1"/>
        <v>6000</v>
      </c>
      <c r="D6" s="58">
        <f>C5*I3</f>
        <v>800</v>
      </c>
      <c r="E6" s="58">
        <f>C4/B9</f>
        <v>2000</v>
      </c>
      <c r="F6" s="58">
        <f t="shared" si="2"/>
        <v>2800</v>
      </c>
      <c r="G6" s="58">
        <f t="shared" ref="G6:G9" si="3">E6+G5</f>
        <v>4000</v>
      </c>
      <c r="L6" s="59" t="s">
        <v>151</v>
      </c>
      <c r="M6" s="30" t="s">
        <v>152</v>
      </c>
      <c r="N6" s="1" t="s">
        <v>153</v>
      </c>
      <c r="P6" s="60" t="s">
        <v>154</v>
      </c>
      <c r="Q6" s="1" t="s">
        <v>155</v>
      </c>
    </row>
    <row r="7">
      <c r="B7" s="56">
        <v>3.0</v>
      </c>
      <c r="C7" s="58">
        <f t="shared" si="1"/>
        <v>4000</v>
      </c>
      <c r="D7" s="58">
        <f>C6*I3</f>
        <v>600</v>
      </c>
      <c r="E7" s="58">
        <f>C4/B9</f>
        <v>2000</v>
      </c>
      <c r="F7" s="58">
        <f t="shared" si="2"/>
        <v>2600</v>
      </c>
      <c r="G7" s="58">
        <f t="shared" si="3"/>
        <v>6000</v>
      </c>
      <c r="M7" s="40" t="s">
        <v>156</v>
      </c>
      <c r="N7" s="40" t="s">
        <v>157</v>
      </c>
      <c r="Q7" s="1" t="s">
        <v>158</v>
      </c>
    </row>
    <row r="8">
      <c r="B8" s="56">
        <v>4.0</v>
      </c>
      <c r="C8" s="58">
        <f t="shared" si="1"/>
        <v>2000</v>
      </c>
      <c r="D8" s="58">
        <f>C7*I3</f>
        <v>400</v>
      </c>
      <c r="E8" s="58">
        <f>C4/B9</f>
        <v>2000</v>
      </c>
      <c r="F8" s="58">
        <f t="shared" si="2"/>
        <v>2400</v>
      </c>
      <c r="G8" s="58">
        <f t="shared" si="3"/>
        <v>8000</v>
      </c>
      <c r="M8" s="40" t="s">
        <v>159</v>
      </c>
      <c r="N8" s="40" t="s">
        <v>160</v>
      </c>
      <c r="Q8" s="30" t="s">
        <v>161</v>
      </c>
    </row>
    <row r="9">
      <c r="B9" s="56">
        <v>5.0</v>
      </c>
      <c r="C9" s="58">
        <f t="shared" si="1"/>
        <v>0</v>
      </c>
      <c r="D9" s="58">
        <f>C8*I3</f>
        <v>200</v>
      </c>
      <c r="E9" s="58">
        <f>C4/B9</f>
        <v>2000</v>
      </c>
      <c r="F9" s="58">
        <f t="shared" si="2"/>
        <v>2200</v>
      </c>
      <c r="G9" s="58">
        <f t="shared" si="3"/>
        <v>10000</v>
      </c>
    </row>
    <row r="10">
      <c r="A10" s="46" t="s">
        <v>162</v>
      </c>
    </row>
    <row r="11">
      <c r="A11" s="61" t="s">
        <v>163</v>
      </c>
      <c r="B11" s="50" t="s">
        <v>144</v>
      </c>
      <c r="C11" s="62" t="s">
        <v>164</v>
      </c>
      <c r="D11" s="63" t="s">
        <v>165</v>
      </c>
      <c r="E11" s="64" t="s">
        <v>166</v>
      </c>
      <c r="F11" s="65" t="s">
        <v>167</v>
      </c>
      <c r="G11" s="51" t="s">
        <v>168</v>
      </c>
      <c r="H11" s="65" t="s">
        <v>169</v>
      </c>
      <c r="I11" s="66" t="s">
        <v>170</v>
      </c>
      <c r="J11" s="53" t="s">
        <v>149</v>
      </c>
      <c r="K11" s="67" t="s">
        <v>171</v>
      </c>
      <c r="L11" s="68">
        <v>0.1</v>
      </c>
    </row>
    <row r="12">
      <c r="A12" s="40"/>
      <c r="B12" s="69">
        <v>0.0</v>
      </c>
      <c r="C12" s="70"/>
      <c r="D12" s="71"/>
      <c r="E12" s="72"/>
      <c r="F12" s="73">
        <f>C4*E13</f>
        <v>10200</v>
      </c>
      <c r="G12" s="74"/>
      <c r="H12" s="74"/>
      <c r="I12" s="74"/>
      <c r="J12" s="75"/>
    </row>
    <row r="13">
      <c r="A13" s="40" t="s">
        <v>172</v>
      </c>
      <c r="B13" s="56">
        <v>1.0</v>
      </c>
      <c r="C13" s="76">
        <v>0.02</v>
      </c>
      <c r="D13" s="77">
        <f>1+0.02</f>
        <v>1.02</v>
      </c>
      <c r="E13" s="78">
        <f>D13</f>
        <v>1.02</v>
      </c>
      <c r="F13" s="79">
        <f t="shared" ref="F13:F16" si="4">(F12-H13)*D14</f>
        <v>8404.8</v>
      </c>
      <c r="G13" s="58">
        <f>F12*L11</f>
        <v>1020</v>
      </c>
      <c r="H13" s="58">
        <f>F12/B17</f>
        <v>2040</v>
      </c>
      <c r="I13" s="58">
        <f t="shared" ref="I13:I17" si="5">G13+H13</f>
        <v>3060</v>
      </c>
      <c r="J13" s="58">
        <f>H13</f>
        <v>2040</v>
      </c>
    </row>
    <row r="14">
      <c r="A14" s="40" t="s">
        <v>173</v>
      </c>
      <c r="B14" s="56">
        <v>2.0</v>
      </c>
      <c r="C14" s="76">
        <v>0.03</v>
      </c>
      <c r="D14" s="80">
        <f>1+0.03</f>
        <v>1.03</v>
      </c>
      <c r="E14" s="78">
        <f t="shared" ref="E14:E17" si="6">E13*D14</f>
        <v>1.0506</v>
      </c>
      <c r="F14" s="58">
        <f t="shared" si="4"/>
        <v>6461.19</v>
      </c>
      <c r="G14" s="58">
        <f>F13*L11</f>
        <v>840.48</v>
      </c>
      <c r="H14" s="58">
        <f>(F13/4)</f>
        <v>2101.2</v>
      </c>
      <c r="I14" s="58">
        <f t="shared" si="5"/>
        <v>2941.68</v>
      </c>
      <c r="J14" s="58">
        <f t="shared" ref="J14:J17" si="7">J13+H14</f>
        <v>4141.2</v>
      </c>
    </row>
    <row r="15">
      <c r="B15" s="56">
        <v>3.0</v>
      </c>
      <c r="C15" s="56" t="s">
        <v>174</v>
      </c>
      <c r="D15" s="80">
        <f>1+0.025</f>
        <v>1.025</v>
      </c>
      <c r="E15" s="78">
        <f t="shared" si="6"/>
        <v>1.076865</v>
      </c>
      <c r="F15" s="58">
        <f t="shared" si="4"/>
        <v>4522.833</v>
      </c>
      <c r="G15" s="58">
        <f>F14*L11</f>
        <v>646.119</v>
      </c>
      <c r="H15" s="58">
        <f>F14/3</f>
        <v>2153.73</v>
      </c>
      <c r="I15" s="58">
        <f t="shared" si="5"/>
        <v>2799.849</v>
      </c>
      <c r="J15" s="58">
        <f t="shared" si="7"/>
        <v>6294.93</v>
      </c>
    </row>
    <row r="16">
      <c r="B16" s="56">
        <v>4.0</v>
      </c>
      <c r="C16" s="76">
        <v>0.05</v>
      </c>
      <c r="D16" s="80">
        <f>1+0.05</f>
        <v>1.05</v>
      </c>
      <c r="E16" s="78">
        <f t="shared" si="6"/>
        <v>1.13070825</v>
      </c>
      <c r="F16" s="58">
        <f t="shared" si="4"/>
        <v>2329.258995</v>
      </c>
      <c r="G16" s="58">
        <f>F15*L11</f>
        <v>452.2833</v>
      </c>
      <c r="H16" s="58">
        <f>F15/2</f>
        <v>2261.4165</v>
      </c>
      <c r="I16" s="58">
        <f t="shared" si="5"/>
        <v>2713.6998</v>
      </c>
      <c r="J16" s="58">
        <f t="shared" si="7"/>
        <v>8556.3465</v>
      </c>
    </row>
    <row r="17">
      <c r="B17" s="28">
        <v>5.0</v>
      </c>
      <c r="C17" s="81">
        <v>0.03</v>
      </c>
      <c r="D17" s="80">
        <f>1+0.03</f>
        <v>1.03</v>
      </c>
      <c r="E17" s="82">
        <f t="shared" si="6"/>
        <v>1.164629498</v>
      </c>
      <c r="F17" s="83">
        <f>F16-H17</f>
        <v>0</v>
      </c>
      <c r="G17" s="83">
        <f>F16*L11</f>
        <v>232.9258995</v>
      </c>
      <c r="H17" s="83">
        <f>F16</f>
        <v>2329.258995</v>
      </c>
      <c r="I17" s="83">
        <f t="shared" si="5"/>
        <v>2562.184895</v>
      </c>
      <c r="J17" s="83">
        <f t="shared" si="7"/>
        <v>10885.6055</v>
      </c>
    </row>
    <row r="18">
      <c r="F18" s="40" t="s">
        <v>175</v>
      </c>
    </row>
    <row r="19">
      <c r="A19" s="40"/>
      <c r="F19" s="40" t="s">
        <v>176</v>
      </c>
    </row>
    <row r="20">
      <c r="A20" s="45" t="s">
        <v>177</v>
      </c>
    </row>
    <row r="22">
      <c r="A22" s="60" t="s">
        <v>143</v>
      </c>
      <c r="B22" s="50" t="s">
        <v>144</v>
      </c>
      <c r="C22" s="51" t="s">
        <v>145</v>
      </c>
      <c r="D22" s="51" t="s">
        <v>146</v>
      </c>
      <c r="E22" s="51" t="s">
        <v>147</v>
      </c>
      <c r="F22" s="52" t="s">
        <v>148</v>
      </c>
      <c r="G22" s="84" t="s">
        <v>149</v>
      </c>
      <c r="H22" s="85" t="s">
        <v>146</v>
      </c>
      <c r="I22" s="86">
        <v>0.1</v>
      </c>
    </row>
    <row r="23">
      <c r="B23" s="69">
        <v>0.0</v>
      </c>
      <c r="C23" s="87">
        <v>100.0</v>
      </c>
      <c r="D23" s="88"/>
      <c r="E23" s="88"/>
      <c r="F23" s="88"/>
      <c r="G23" s="89"/>
    </row>
    <row r="24">
      <c r="B24" s="56">
        <v>1.0</v>
      </c>
      <c r="C24" s="80">
        <f t="shared" ref="C24:C27" si="8">C23-E24</f>
        <v>78.45291963</v>
      </c>
      <c r="D24" s="80">
        <f t="shared" ref="D24:D27" si="9">C23*0.1</f>
        <v>10</v>
      </c>
      <c r="E24" s="80">
        <f t="shared" ref="E24:E27" si="10">F24-D24</f>
        <v>21.54708037</v>
      </c>
      <c r="F24" s="80">
        <f t="array" ref="F24">C23*(1-(1+0.1)^-4/0.1)^-1</f>
        <v>31.54708037</v>
      </c>
      <c r="G24" s="80">
        <f>E24</f>
        <v>21.54708037</v>
      </c>
    </row>
    <row r="25">
      <c r="B25" s="56">
        <v>2.0</v>
      </c>
      <c r="C25" s="80">
        <f t="shared" si="8"/>
        <v>54.75113122</v>
      </c>
      <c r="D25" s="80">
        <f t="shared" si="9"/>
        <v>7.845291963</v>
      </c>
      <c r="E25" s="80">
        <f t="shared" si="10"/>
        <v>23.70178841</v>
      </c>
      <c r="F25" s="80">
        <f t="array" ref="F25">C23*(1-(1+0.1)^-4/0.1)^-1</f>
        <v>31.54708037</v>
      </c>
      <c r="G25" s="80">
        <f t="shared" ref="G25:G27" si="11">G24+E25</f>
        <v>45.24886878</v>
      </c>
    </row>
    <row r="26">
      <c r="B26" s="56">
        <v>3.0</v>
      </c>
      <c r="C26" s="80">
        <f t="shared" si="8"/>
        <v>28.67916397</v>
      </c>
      <c r="D26" s="80">
        <f t="shared" si="9"/>
        <v>5.475113122</v>
      </c>
      <c r="E26" s="80">
        <f t="shared" si="10"/>
        <v>26.07196725</v>
      </c>
      <c r="F26" s="80">
        <f t="array" ref="F26">C23*(1-(1+0.1)^-4/0.1)^-1</f>
        <v>31.54708037</v>
      </c>
      <c r="G26" s="80">
        <f t="shared" si="11"/>
        <v>71.32083603</v>
      </c>
    </row>
    <row r="27">
      <c r="B27" s="56">
        <v>4.0</v>
      </c>
      <c r="C27" s="80">
        <f t="shared" si="8"/>
        <v>0</v>
      </c>
      <c r="D27" s="80">
        <f t="shared" si="9"/>
        <v>2.867916397</v>
      </c>
      <c r="E27" s="80">
        <f t="shared" si="10"/>
        <v>28.67916397</v>
      </c>
      <c r="F27" s="80">
        <f t="array" ref="F27">C23*(1-(1+0.1)^-4/0.1)^-1</f>
        <v>31.54708037</v>
      </c>
      <c r="G27" s="80">
        <f t="shared" si="11"/>
        <v>100</v>
      </c>
    </row>
    <row r="29">
      <c r="A29" s="60" t="s">
        <v>162</v>
      </c>
    </row>
    <row r="30">
      <c r="B30" s="50" t="s">
        <v>144</v>
      </c>
      <c r="C30" s="62" t="s">
        <v>164</v>
      </c>
      <c r="D30" s="63" t="s">
        <v>178</v>
      </c>
      <c r="E30" s="64" t="s">
        <v>166</v>
      </c>
      <c r="F30" s="65" t="s">
        <v>167</v>
      </c>
      <c r="G30" s="51" t="s">
        <v>168</v>
      </c>
      <c r="H30" s="65" t="s">
        <v>169</v>
      </c>
      <c r="I30" s="66" t="s">
        <v>170</v>
      </c>
      <c r="J30" s="53" t="s">
        <v>149</v>
      </c>
      <c r="K30" s="85" t="s">
        <v>179</v>
      </c>
      <c r="L30" s="86">
        <v>0.1</v>
      </c>
    </row>
    <row r="31">
      <c r="A31" s="61" t="s">
        <v>163</v>
      </c>
      <c r="B31" s="69">
        <v>0.0</v>
      </c>
      <c r="C31" s="70"/>
      <c r="D31" s="71"/>
      <c r="E31" s="72"/>
      <c r="F31" s="90">
        <f>C23*E32</f>
        <v>103</v>
      </c>
      <c r="G31" s="91"/>
      <c r="H31" s="91"/>
      <c r="I31" s="91"/>
      <c r="J31" s="75"/>
    </row>
    <row r="32">
      <c r="A32" s="40" t="s">
        <v>180</v>
      </c>
      <c r="B32" s="56">
        <v>1.0</v>
      </c>
      <c r="C32" s="76">
        <v>0.03</v>
      </c>
      <c r="D32" s="77">
        <f>1+0.03</f>
        <v>1.03</v>
      </c>
      <c r="E32" s="78">
        <f>D32</f>
        <v>1.03</v>
      </c>
      <c r="F32" s="92">
        <f t="shared" ref="F32:F34" si="12">(F31-H32)*D33</f>
        <v>84.84683258</v>
      </c>
      <c r="G32" s="93">
        <f t="shared" ref="G32:G35" si="13">F31*0.1</f>
        <v>10.3</v>
      </c>
      <c r="H32" s="92">
        <f t="shared" ref="H32:H35" si="14">I32-G32</f>
        <v>22.19349278</v>
      </c>
      <c r="I32" s="93">
        <f t="array" ref="I32">F31*(1-(1+0.1)^-4/0.1)^-1</f>
        <v>32.49349278</v>
      </c>
      <c r="J32" s="94">
        <f>H32</f>
        <v>22.19349278</v>
      </c>
    </row>
    <row r="33">
      <c r="A33" s="40" t="s">
        <v>181</v>
      </c>
      <c r="B33" s="56">
        <v>2.0</v>
      </c>
      <c r="C33" s="76">
        <v>0.05</v>
      </c>
      <c r="D33" s="80">
        <f>1+0.05</f>
        <v>1.05</v>
      </c>
      <c r="E33" s="78">
        <f t="shared" ref="E33:E35" si="15">E32*D33</f>
        <v>1.0815</v>
      </c>
      <c r="F33" s="93">
        <f t="shared" si="12"/>
        <v>65.13468326</v>
      </c>
      <c r="G33" s="93">
        <f t="shared" si="13"/>
        <v>8.484683258</v>
      </c>
      <c r="H33" s="93">
        <f t="shared" si="14"/>
        <v>25.63348416</v>
      </c>
      <c r="I33" s="93">
        <f t="array" ref="I33">F32*(1-(1+0.1)^-3/0.1)^-1</f>
        <v>34.11816742</v>
      </c>
      <c r="J33" s="94">
        <f t="shared" ref="J33:J35" si="16">J32+H33</f>
        <v>47.82697694</v>
      </c>
    </row>
    <row r="34">
      <c r="B34" s="56">
        <v>3.0</v>
      </c>
      <c r="C34" s="76">
        <v>0.1</v>
      </c>
      <c r="D34" s="80">
        <f>1+0.1</f>
        <v>1.1</v>
      </c>
      <c r="E34" s="78">
        <f t="shared" si="15"/>
        <v>1.18965</v>
      </c>
      <c r="F34" s="93">
        <f t="shared" si="12"/>
        <v>39.23589253</v>
      </c>
      <c r="G34" s="93">
        <f t="shared" si="13"/>
        <v>6.513468326</v>
      </c>
      <c r="H34" s="93">
        <f t="shared" si="14"/>
        <v>31.01651584</v>
      </c>
      <c r="I34" s="93">
        <f t="array" ref="I34">F33*(1-(1+0.1)^-2/0.1)^-1</f>
        <v>37.52998416</v>
      </c>
      <c r="J34" s="94">
        <f t="shared" si="16"/>
        <v>78.84349278</v>
      </c>
    </row>
    <row r="35">
      <c r="B35" s="56">
        <v>4.0</v>
      </c>
      <c r="C35" s="76">
        <v>0.15</v>
      </c>
      <c r="D35" s="80">
        <f>1+0.15</f>
        <v>1.15</v>
      </c>
      <c r="E35" s="78">
        <f t="shared" si="15"/>
        <v>1.3680975</v>
      </c>
      <c r="F35" s="93">
        <f>F34-H35</f>
        <v>0</v>
      </c>
      <c r="G35" s="93">
        <f t="shared" si="13"/>
        <v>3.923589253</v>
      </c>
      <c r="H35" s="93">
        <f t="shared" si="14"/>
        <v>39.23589253</v>
      </c>
      <c r="I35" s="93">
        <f t="array" ref="I35">F34*(1-(1+0.1)^-1/0.1)^-1</f>
        <v>43.15948179</v>
      </c>
      <c r="J35" s="94">
        <f t="shared" si="16"/>
        <v>118.0793853</v>
      </c>
    </row>
  </sheetData>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4.43" defaultRowHeight="15.75"/>
  <cols>
    <col customWidth="1" min="2" max="2" width="19.71"/>
  </cols>
  <sheetData>
    <row r="1">
      <c r="A1" s="95"/>
      <c r="B1" s="96"/>
      <c r="C1" s="95"/>
      <c r="D1" s="96"/>
      <c r="E1" s="96"/>
      <c r="F1" s="96"/>
      <c r="G1" s="96"/>
      <c r="H1" s="96"/>
      <c r="I1" s="96"/>
      <c r="J1" s="96"/>
      <c r="K1" s="96"/>
      <c r="L1" s="96"/>
      <c r="M1" s="96"/>
      <c r="N1" s="96"/>
      <c r="O1" s="95"/>
      <c r="P1" s="95"/>
      <c r="Q1" s="95"/>
      <c r="R1" s="95"/>
    </row>
    <row r="2">
      <c r="A2" s="97"/>
      <c r="B2" s="98" t="s">
        <v>182</v>
      </c>
      <c r="C2" s="99"/>
      <c r="D2" s="100">
        <v>0.0</v>
      </c>
      <c r="E2" s="101" t="s">
        <v>183</v>
      </c>
      <c r="F2" s="101" t="s">
        <v>184</v>
      </c>
      <c r="G2" s="101" t="s">
        <v>185</v>
      </c>
      <c r="H2" s="102" t="s">
        <v>186</v>
      </c>
      <c r="I2" s="103" t="s">
        <v>185</v>
      </c>
      <c r="J2" s="102" t="s">
        <v>187</v>
      </c>
      <c r="K2" s="103" t="s">
        <v>185</v>
      </c>
      <c r="L2" s="101" t="s">
        <v>188</v>
      </c>
      <c r="M2" s="101" t="s">
        <v>185</v>
      </c>
      <c r="N2" s="104" t="s">
        <v>189</v>
      </c>
      <c r="O2" s="105"/>
      <c r="P2" s="95"/>
      <c r="Q2" s="95"/>
      <c r="R2" s="95"/>
    </row>
    <row r="3">
      <c r="A3" s="95"/>
      <c r="B3" s="106"/>
      <c r="C3" s="107"/>
      <c r="D3" s="108"/>
      <c r="E3" s="109"/>
      <c r="F3" s="109"/>
      <c r="G3" s="109"/>
      <c r="H3" s="110" t="s">
        <v>190</v>
      </c>
      <c r="I3" s="111"/>
      <c r="J3" s="110" t="s">
        <v>191</v>
      </c>
      <c r="K3" s="109"/>
      <c r="L3" s="109"/>
      <c r="M3" s="109"/>
      <c r="N3" s="112" t="s">
        <v>192</v>
      </c>
      <c r="O3" s="105"/>
      <c r="P3" s="95"/>
      <c r="Q3" s="95"/>
      <c r="R3" s="95"/>
    </row>
    <row r="4">
      <c r="A4" s="95"/>
      <c r="B4" s="95"/>
      <c r="C4" s="95"/>
      <c r="D4" s="106"/>
      <c r="E4" s="106"/>
      <c r="F4" s="113" t="s">
        <v>193</v>
      </c>
      <c r="G4" s="106"/>
      <c r="H4" s="106"/>
      <c r="I4" s="106"/>
      <c r="J4" s="106"/>
      <c r="K4" s="106"/>
      <c r="L4" s="106"/>
      <c r="M4" s="106"/>
      <c r="N4" s="106"/>
      <c r="O4" s="95"/>
      <c r="P4" s="95"/>
      <c r="Q4" s="95"/>
      <c r="R4" s="95"/>
    </row>
    <row r="5">
      <c r="A5" s="95"/>
      <c r="B5" s="95"/>
      <c r="C5" s="95"/>
      <c r="D5" s="95"/>
      <c r="E5" s="95"/>
      <c r="F5" s="114" t="s">
        <v>194</v>
      </c>
      <c r="G5" s="95"/>
      <c r="H5" s="114" t="s">
        <v>195</v>
      </c>
      <c r="I5" s="95"/>
      <c r="J5" s="95"/>
      <c r="K5" s="95"/>
      <c r="L5" s="95"/>
      <c r="M5" s="95"/>
      <c r="N5" s="95"/>
      <c r="O5" s="95"/>
      <c r="P5" s="95"/>
      <c r="Q5" s="95"/>
      <c r="R5" s="95"/>
    </row>
    <row r="6">
      <c r="A6" s="95"/>
      <c r="B6" s="95"/>
      <c r="C6" s="95"/>
      <c r="D6" s="95"/>
      <c r="E6" s="95"/>
      <c r="F6" s="95"/>
      <c r="G6" s="95"/>
      <c r="H6" s="114" t="s">
        <v>196</v>
      </c>
      <c r="I6" s="95"/>
      <c r="J6" s="95"/>
      <c r="K6" s="95"/>
      <c r="L6" s="95"/>
      <c r="M6" s="95"/>
      <c r="N6" s="95"/>
      <c r="O6" s="95"/>
      <c r="P6" s="95"/>
      <c r="Q6" s="95"/>
      <c r="R6" s="95"/>
    </row>
    <row r="7">
      <c r="A7" s="95"/>
      <c r="B7" s="95"/>
      <c r="C7" s="95"/>
      <c r="D7" s="95"/>
      <c r="E7" s="95"/>
      <c r="F7" s="95"/>
      <c r="G7" s="95"/>
      <c r="H7" s="95"/>
      <c r="I7" s="95"/>
      <c r="J7" s="95"/>
      <c r="K7" s="95"/>
      <c r="L7" s="95"/>
      <c r="M7" s="95"/>
      <c r="N7" s="95"/>
      <c r="O7" s="95"/>
      <c r="P7" s="95"/>
      <c r="Q7" s="95"/>
      <c r="R7" s="95"/>
    </row>
    <row r="8">
      <c r="A8" s="95"/>
      <c r="B8" s="114" t="s">
        <v>197</v>
      </c>
      <c r="C8" s="95"/>
      <c r="D8" s="95"/>
      <c r="E8" s="95"/>
      <c r="F8" s="95"/>
      <c r="G8" s="95"/>
      <c r="H8" s="95"/>
      <c r="I8" s="95"/>
      <c r="J8" s="95"/>
      <c r="K8" s="95"/>
      <c r="L8" s="95"/>
      <c r="M8" s="95"/>
      <c r="N8" s="95"/>
      <c r="O8" s="95"/>
      <c r="P8" s="95"/>
      <c r="Q8" s="95"/>
      <c r="R8" s="95"/>
    </row>
    <row r="9">
      <c r="A9" s="95"/>
      <c r="B9" s="96"/>
      <c r="C9" s="96"/>
      <c r="D9" s="96"/>
      <c r="E9" s="96"/>
      <c r="F9" s="96"/>
      <c r="G9" s="96"/>
      <c r="H9" s="96"/>
      <c r="I9" s="96"/>
      <c r="J9" s="96"/>
      <c r="K9" s="96"/>
      <c r="L9" s="96"/>
      <c r="M9" s="96"/>
      <c r="N9" s="95"/>
      <c r="O9" s="95"/>
      <c r="P9" s="95"/>
      <c r="Q9" s="95"/>
      <c r="R9" s="95"/>
    </row>
    <row r="10">
      <c r="A10" s="97"/>
      <c r="B10" s="98" t="s">
        <v>198</v>
      </c>
      <c r="C10" s="115"/>
      <c r="D10" s="101" t="s">
        <v>183</v>
      </c>
      <c r="E10" s="116" t="s">
        <v>184</v>
      </c>
      <c r="F10" s="101" t="s">
        <v>185</v>
      </c>
      <c r="G10" s="102" t="s">
        <v>186</v>
      </c>
      <c r="H10" s="103" t="s">
        <v>185</v>
      </c>
      <c r="I10" s="102" t="s">
        <v>187</v>
      </c>
      <c r="J10" s="103" t="s">
        <v>185</v>
      </c>
      <c r="K10" s="101" t="s">
        <v>188</v>
      </c>
      <c r="L10" s="101" t="s">
        <v>185</v>
      </c>
      <c r="M10" s="104" t="s">
        <v>189</v>
      </c>
      <c r="N10" s="105"/>
      <c r="O10" s="95"/>
      <c r="P10" s="95"/>
      <c r="Q10" s="95"/>
      <c r="R10" s="95"/>
    </row>
    <row r="11">
      <c r="A11" s="97"/>
      <c r="B11" s="117"/>
      <c r="C11" s="118"/>
      <c r="D11" s="118"/>
      <c r="E11" s="118"/>
      <c r="F11" s="118"/>
      <c r="G11" s="110" t="s">
        <v>199</v>
      </c>
      <c r="H11" s="111"/>
      <c r="I11" s="110" t="s">
        <v>200</v>
      </c>
      <c r="J11" s="109"/>
      <c r="K11" s="109"/>
      <c r="L11" s="109"/>
      <c r="M11" s="112" t="s">
        <v>201</v>
      </c>
      <c r="N11" s="105"/>
      <c r="O11" s="95"/>
      <c r="P11" s="95"/>
      <c r="Q11" s="95"/>
      <c r="R11" s="95"/>
    </row>
    <row r="12">
      <c r="A12" s="95"/>
      <c r="B12" s="113" t="s">
        <v>202</v>
      </c>
      <c r="C12" s="106"/>
      <c r="D12" s="106"/>
      <c r="E12" s="106"/>
      <c r="F12" s="106"/>
      <c r="G12" s="106"/>
      <c r="H12" s="106"/>
      <c r="I12" s="106"/>
      <c r="J12" s="106"/>
      <c r="K12" s="106"/>
      <c r="L12" s="106"/>
      <c r="M12" s="106"/>
      <c r="N12" s="95"/>
      <c r="O12" s="95"/>
      <c r="P12" s="95"/>
      <c r="Q12" s="95"/>
      <c r="R12" s="95"/>
    </row>
    <row r="13">
      <c r="A13" s="95"/>
      <c r="B13" s="114" t="s">
        <v>203</v>
      </c>
      <c r="C13" s="95"/>
      <c r="D13" s="95"/>
      <c r="E13" s="95"/>
      <c r="F13" s="95"/>
      <c r="G13" s="95"/>
      <c r="H13" s="95"/>
      <c r="I13" s="95"/>
      <c r="J13" s="95"/>
      <c r="K13" s="95"/>
      <c r="L13" s="95"/>
      <c r="M13" s="95"/>
      <c r="N13" s="95"/>
      <c r="O13" s="95"/>
      <c r="P13" s="95"/>
      <c r="Q13" s="95"/>
      <c r="R13" s="95"/>
    </row>
    <row r="14">
      <c r="A14" s="95"/>
      <c r="B14" s="114" t="s">
        <v>204</v>
      </c>
      <c r="C14" s="95"/>
      <c r="D14" s="95"/>
      <c r="E14" s="95"/>
      <c r="F14" s="95"/>
      <c r="G14" s="95"/>
      <c r="H14" s="95"/>
      <c r="I14" s="95"/>
      <c r="J14" s="95"/>
      <c r="K14" s="95"/>
      <c r="L14" s="95"/>
      <c r="M14" s="95"/>
      <c r="N14" s="95"/>
      <c r="O14" s="95"/>
      <c r="P14" s="95"/>
      <c r="Q14" s="95"/>
      <c r="R14" s="95"/>
    </row>
    <row r="15">
      <c r="A15" s="95"/>
      <c r="B15" s="96"/>
      <c r="C15" s="95"/>
      <c r="D15" s="95"/>
      <c r="E15" s="95"/>
      <c r="F15" s="95"/>
      <c r="G15" s="96"/>
      <c r="H15" s="96"/>
      <c r="I15" s="96"/>
      <c r="J15" s="96"/>
      <c r="K15" s="96"/>
      <c r="L15" s="96"/>
      <c r="M15" s="96"/>
      <c r="N15" s="96"/>
      <c r="O15" s="96"/>
      <c r="P15" s="96"/>
      <c r="Q15" s="96"/>
      <c r="R15" s="95"/>
    </row>
    <row r="16">
      <c r="A16" s="97"/>
      <c r="B16" s="98" t="s">
        <v>205</v>
      </c>
      <c r="C16" s="105"/>
      <c r="D16" s="95"/>
      <c r="E16" s="95"/>
      <c r="F16" s="97"/>
      <c r="G16" s="100" t="s">
        <v>206</v>
      </c>
      <c r="H16" s="101" t="s">
        <v>183</v>
      </c>
      <c r="I16" s="116" t="s">
        <v>184</v>
      </c>
      <c r="J16" s="101" t="s">
        <v>185</v>
      </c>
      <c r="K16" s="102" t="s">
        <v>186</v>
      </c>
      <c r="L16" s="103" t="s">
        <v>185</v>
      </c>
      <c r="M16" s="102" t="s">
        <v>187</v>
      </c>
      <c r="N16" s="103" t="s">
        <v>185</v>
      </c>
      <c r="O16" s="101" t="s">
        <v>188</v>
      </c>
      <c r="P16" s="101" t="s">
        <v>185</v>
      </c>
      <c r="Q16" s="104" t="s">
        <v>189</v>
      </c>
      <c r="R16" s="105"/>
    </row>
    <row r="17">
      <c r="A17" s="95"/>
      <c r="B17" s="113" t="s">
        <v>207</v>
      </c>
      <c r="C17" s="95"/>
      <c r="D17" s="95"/>
      <c r="E17" s="95"/>
      <c r="F17" s="97"/>
      <c r="G17" s="119"/>
      <c r="H17" s="95"/>
      <c r="I17" s="95"/>
      <c r="J17" s="95"/>
      <c r="K17" s="101" t="s">
        <v>208</v>
      </c>
      <c r="L17" s="120"/>
      <c r="M17" s="101" t="s">
        <v>209</v>
      </c>
      <c r="N17" s="121"/>
      <c r="O17" s="121"/>
      <c r="P17" s="121"/>
      <c r="Q17" s="122" t="s">
        <v>210</v>
      </c>
      <c r="R17" s="105"/>
    </row>
    <row r="18">
      <c r="A18" s="95"/>
      <c r="B18" s="114" t="s">
        <v>211</v>
      </c>
      <c r="C18" s="95"/>
      <c r="D18" s="95"/>
      <c r="E18" s="95"/>
      <c r="F18" s="97"/>
      <c r="G18" s="119"/>
      <c r="H18" s="95"/>
      <c r="I18" s="95"/>
      <c r="J18" s="95"/>
      <c r="K18" s="95"/>
      <c r="L18" s="95"/>
      <c r="M18" s="95"/>
      <c r="N18" s="95"/>
      <c r="O18" s="95"/>
      <c r="P18" s="95"/>
      <c r="Q18" s="123"/>
      <c r="R18" s="105"/>
    </row>
    <row r="19">
      <c r="A19" s="95"/>
      <c r="B19" s="114" t="s">
        <v>212</v>
      </c>
      <c r="C19" s="95"/>
      <c r="D19" s="95"/>
      <c r="E19" s="95"/>
      <c r="F19" s="97"/>
      <c r="G19" s="124" t="s">
        <v>213</v>
      </c>
      <c r="H19" s="120" t="s">
        <v>183</v>
      </c>
      <c r="I19" s="114" t="s">
        <v>184</v>
      </c>
      <c r="J19" s="120" t="s">
        <v>185</v>
      </c>
      <c r="K19" s="125" t="s">
        <v>186</v>
      </c>
      <c r="L19" s="126" t="s">
        <v>185</v>
      </c>
      <c r="M19" s="125" t="s">
        <v>187</v>
      </c>
      <c r="N19" s="126" t="s">
        <v>185</v>
      </c>
      <c r="O19" s="120" t="s">
        <v>188</v>
      </c>
      <c r="P19" s="120" t="s">
        <v>185</v>
      </c>
      <c r="Q19" s="127" t="s">
        <v>189</v>
      </c>
      <c r="R19" s="105"/>
    </row>
    <row r="20">
      <c r="A20" s="95"/>
      <c r="B20" s="95"/>
      <c r="C20" s="95"/>
      <c r="D20" s="95"/>
      <c r="E20" s="95"/>
      <c r="F20" s="97"/>
      <c r="G20" s="128"/>
      <c r="H20" s="118"/>
      <c r="I20" s="118"/>
      <c r="J20" s="118"/>
      <c r="K20" s="110" t="s">
        <v>208</v>
      </c>
      <c r="L20" s="111"/>
      <c r="M20" s="110" t="s">
        <v>209</v>
      </c>
      <c r="N20" s="109"/>
      <c r="O20" s="109"/>
      <c r="P20" s="109"/>
      <c r="Q20" s="112" t="s">
        <v>210</v>
      </c>
      <c r="R20" s="105"/>
    </row>
    <row r="21">
      <c r="A21" s="95"/>
      <c r="B21" s="95"/>
      <c r="C21" s="95"/>
      <c r="D21" s="95"/>
      <c r="E21" s="95"/>
      <c r="F21" s="95"/>
      <c r="G21" s="106"/>
      <c r="H21" s="106"/>
      <c r="I21" s="106"/>
      <c r="J21" s="106"/>
      <c r="K21" s="106"/>
      <c r="L21" s="106"/>
      <c r="M21" s="106"/>
      <c r="N21" s="106"/>
      <c r="O21" s="106"/>
      <c r="P21" s="106"/>
      <c r="Q21" s="106"/>
      <c r="R21" s="95"/>
    </row>
    <row r="22">
      <c r="A22" s="95"/>
      <c r="B22" s="114" t="s">
        <v>214</v>
      </c>
      <c r="C22" s="95"/>
      <c r="D22" s="95"/>
      <c r="E22" s="95"/>
      <c r="F22" s="95"/>
      <c r="G22" s="95"/>
      <c r="H22" s="95"/>
      <c r="I22" s="95"/>
      <c r="J22" s="95"/>
      <c r="K22" s="95"/>
      <c r="L22" s="95"/>
      <c r="M22" s="95"/>
      <c r="N22" s="95"/>
      <c r="O22" s="95"/>
      <c r="P22" s="95"/>
      <c r="Q22" s="95"/>
      <c r="R22" s="95"/>
    </row>
    <row r="23">
      <c r="A23" s="95"/>
      <c r="B23" s="114" t="s">
        <v>215</v>
      </c>
      <c r="C23" s="95"/>
      <c r="D23" s="95"/>
      <c r="E23" s="95"/>
      <c r="F23" s="95"/>
      <c r="G23" s="95"/>
      <c r="H23" s="95"/>
      <c r="I23" s="95"/>
      <c r="J23" s="95"/>
      <c r="K23" s="95"/>
      <c r="L23" s="95"/>
      <c r="M23" s="95"/>
      <c r="N23" s="95"/>
      <c r="O23" s="95"/>
      <c r="P23" s="95"/>
      <c r="Q23" s="95"/>
      <c r="R23" s="95"/>
    </row>
    <row r="24">
      <c r="A24" s="95"/>
      <c r="B24" s="96"/>
      <c r="C24" s="95"/>
      <c r="D24" s="95"/>
      <c r="E24" s="96"/>
      <c r="F24" s="96"/>
      <c r="G24" s="96"/>
      <c r="H24" s="96"/>
      <c r="I24" s="96"/>
      <c r="J24" s="96"/>
      <c r="K24" s="96"/>
      <c r="L24" s="96"/>
      <c r="M24" s="96"/>
      <c r="N24" s="96"/>
      <c r="O24" s="96"/>
      <c r="P24" s="95"/>
      <c r="Q24" s="95"/>
      <c r="R24" s="95"/>
    </row>
    <row r="25">
      <c r="A25" s="97"/>
      <c r="B25" s="98" t="s">
        <v>216</v>
      </c>
      <c r="C25" s="105"/>
      <c r="D25" s="97"/>
      <c r="E25" s="100">
        <v>0.0</v>
      </c>
      <c r="F25" s="101" t="s">
        <v>183</v>
      </c>
      <c r="G25" s="101" t="s">
        <v>184</v>
      </c>
      <c r="H25" s="101" t="s">
        <v>185</v>
      </c>
      <c r="I25" s="129" t="s">
        <v>217</v>
      </c>
      <c r="J25" s="130" t="s">
        <v>185</v>
      </c>
      <c r="K25" s="102" t="s">
        <v>218</v>
      </c>
      <c r="L25" s="130" t="s">
        <v>185</v>
      </c>
      <c r="M25" s="102" t="s">
        <v>188</v>
      </c>
      <c r="N25" s="102" t="s">
        <v>185</v>
      </c>
      <c r="O25" s="131" t="s">
        <v>219</v>
      </c>
      <c r="P25" s="105"/>
      <c r="Q25" s="95"/>
      <c r="R25" s="95"/>
    </row>
    <row r="26">
      <c r="A26" s="95"/>
      <c r="B26" s="106"/>
      <c r="C26" s="95"/>
      <c r="D26" s="97"/>
      <c r="E26" s="108"/>
      <c r="F26" s="109"/>
      <c r="G26" s="109"/>
      <c r="H26" s="109"/>
      <c r="I26" s="132" t="s">
        <v>220</v>
      </c>
      <c r="J26" s="133"/>
      <c r="K26" s="133"/>
      <c r="L26" s="133"/>
      <c r="M26" s="133"/>
      <c r="N26" s="133"/>
      <c r="O26" s="134"/>
      <c r="P26" s="105"/>
      <c r="Q26" s="95"/>
      <c r="R26" s="95"/>
    </row>
    <row r="27">
      <c r="A27" s="95"/>
      <c r="B27" s="95"/>
      <c r="C27" s="95"/>
      <c r="D27" s="95"/>
      <c r="E27" s="106"/>
      <c r="F27" s="106"/>
      <c r="G27" s="106"/>
      <c r="H27" s="106"/>
      <c r="I27" s="106"/>
      <c r="J27" s="106"/>
      <c r="K27" s="106"/>
      <c r="L27" s="106"/>
      <c r="M27" s="106"/>
      <c r="N27" s="106"/>
      <c r="O27" s="106"/>
      <c r="P27" s="95"/>
      <c r="Q27" s="95"/>
      <c r="R27" s="95"/>
    </row>
    <row r="28">
      <c r="A28" s="95"/>
      <c r="B28" s="135" t="s">
        <v>221</v>
      </c>
      <c r="C28" s="95"/>
      <c r="D28" s="95"/>
      <c r="E28" s="95"/>
      <c r="F28" s="95"/>
      <c r="G28" s="95"/>
      <c r="H28" s="95"/>
      <c r="I28" s="95"/>
      <c r="J28" s="95"/>
      <c r="K28" s="95"/>
      <c r="L28" s="95"/>
      <c r="M28" s="95"/>
      <c r="N28" s="95"/>
      <c r="O28" s="95"/>
      <c r="P28" s="95"/>
      <c r="Q28" s="95"/>
      <c r="R28" s="95"/>
    </row>
    <row r="29">
      <c r="A29" s="95"/>
      <c r="B29" s="135" t="s">
        <v>222</v>
      </c>
      <c r="C29" s="95"/>
      <c r="D29" s="95"/>
      <c r="E29" s="95"/>
      <c r="F29" s="114" t="s">
        <v>223</v>
      </c>
      <c r="G29" s="95"/>
      <c r="H29" s="95"/>
      <c r="I29" s="95"/>
      <c r="J29" s="95"/>
      <c r="K29" s="95"/>
      <c r="L29" s="95"/>
      <c r="M29" s="95"/>
      <c r="N29" s="95"/>
      <c r="O29" s="95"/>
      <c r="P29" s="95"/>
      <c r="Q29" s="95"/>
      <c r="R29" s="95"/>
    </row>
    <row r="30">
      <c r="A30" s="95"/>
      <c r="B30" s="135" t="s">
        <v>224</v>
      </c>
      <c r="C30" s="95"/>
      <c r="D30" s="95"/>
      <c r="E30" s="95"/>
      <c r="F30" s="114" t="s">
        <v>225</v>
      </c>
      <c r="G30" s="95"/>
      <c r="H30" s="95"/>
      <c r="I30" s="95"/>
      <c r="J30" s="95"/>
      <c r="K30" s="95"/>
      <c r="L30" s="95"/>
      <c r="M30" s="95"/>
      <c r="N30" s="95"/>
      <c r="O30" s="95"/>
      <c r="P30" s="95"/>
      <c r="Q30" s="95"/>
      <c r="R30" s="95"/>
    </row>
    <row r="31">
      <c r="A31" s="95"/>
      <c r="B31" s="135" t="s">
        <v>226</v>
      </c>
      <c r="C31" s="95"/>
      <c r="D31" s="95"/>
      <c r="E31" s="95"/>
      <c r="F31" s="114" t="s">
        <v>227</v>
      </c>
      <c r="G31" s="95"/>
      <c r="H31" s="95"/>
      <c r="I31" s="95"/>
      <c r="J31" s="95"/>
      <c r="K31" s="95"/>
      <c r="L31" s="95"/>
      <c r="M31" s="95"/>
      <c r="N31" s="95"/>
      <c r="O31" s="95"/>
      <c r="P31" s="95"/>
      <c r="Q31" s="95"/>
      <c r="R31" s="95"/>
    </row>
    <row r="32">
      <c r="A32" s="95"/>
      <c r="B32" s="95"/>
      <c r="C32" s="95"/>
      <c r="D32" s="95"/>
      <c r="E32" s="95"/>
      <c r="F32" s="95"/>
      <c r="G32" s="95"/>
      <c r="H32" s="95"/>
      <c r="I32" s="95"/>
      <c r="J32" s="95"/>
      <c r="K32" s="95"/>
      <c r="L32" s="95"/>
      <c r="M32" s="95"/>
      <c r="N32" s="95"/>
      <c r="O32" s="95"/>
      <c r="P32" s="95"/>
      <c r="Q32" s="95"/>
      <c r="R32" s="95"/>
    </row>
    <row r="33">
      <c r="A33" s="95"/>
      <c r="B33" s="95"/>
      <c r="C33" s="95"/>
      <c r="D33" s="95"/>
      <c r="E33" s="95"/>
      <c r="F33" s="95"/>
      <c r="G33" s="95"/>
      <c r="H33" s="95"/>
      <c r="I33" s="95"/>
      <c r="J33" s="95"/>
      <c r="K33" s="95"/>
      <c r="L33" s="95"/>
      <c r="M33" s="95"/>
      <c r="N33" s="95"/>
      <c r="O33" s="95"/>
      <c r="P33" s="95"/>
      <c r="Q33" s="95"/>
      <c r="R33" s="95"/>
    </row>
    <row r="34">
      <c r="A34" s="95"/>
      <c r="B34" s="95"/>
      <c r="C34" s="95"/>
      <c r="D34" s="95"/>
      <c r="E34" s="95"/>
      <c r="F34" s="95"/>
      <c r="G34" s="95"/>
      <c r="H34" s="95"/>
      <c r="I34" s="95"/>
      <c r="J34" s="95"/>
      <c r="K34" s="95"/>
      <c r="L34" s="95"/>
      <c r="M34" s="95"/>
      <c r="N34" s="95"/>
      <c r="O34" s="95"/>
      <c r="P34" s="95"/>
      <c r="Q34" s="95"/>
      <c r="R34" s="95"/>
    </row>
    <row r="35">
      <c r="A35" s="95"/>
      <c r="B35" s="95"/>
      <c r="C35" s="95"/>
      <c r="D35" s="95"/>
      <c r="E35" s="95"/>
      <c r="F35" s="95"/>
      <c r="G35" s="95"/>
      <c r="H35" s="95"/>
      <c r="I35" s="95"/>
      <c r="J35" s="95"/>
      <c r="K35" s="95"/>
      <c r="L35" s="95"/>
      <c r="M35" s="95"/>
      <c r="N35" s="95"/>
      <c r="O35" s="95"/>
      <c r="P35" s="95"/>
      <c r="Q35" s="95"/>
      <c r="R35" s="95"/>
    </row>
    <row r="36">
      <c r="A36" s="95"/>
      <c r="B36" s="95"/>
      <c r="C36" s="95"/>
      <c r="D36" s="95"/>
      <c r="E36" s="95"/>
      <c r="F36" s="95"/>
      <c r="G36" s="95"/>
      <c r="H36" s="95"/>
      <c r="I36" s="95"/>
      <c r="J36" s="95"/>
      <c r="K36" s="95"/>
      <c r="L36" s="95"/>
      <c r="M36" s="95"/>
      <c r="N36" s="95"/>
      <c r="O36" s="95"/>
      <c r="P36" s="95"/>
      <c r="Q36" s="95"/>
      <c r="R36" s="95"/>
    </row>
    <row r="37">
      <c r="A37" s="95"/>
      <c r="B37" s="95"/>
      <c r="C37" s="95"/>
      <c r="D37" s="95"/>
      <c r="E37" s="95"/>
      <c r="F37" s="95"/>
      <c r="G37" s="95"/>
      <c r="H37" s="95"/>
      <c r="I37" s="95"/>
      <c r="J37" s="95"/>
      <c r="K37" s="95"/>
      <c r="L37" s="95"/>
      <c r="M37" s="95"/>
      <c r="N37" s="95"/>
      <c r="O37" s="95"/>
      <c r="P37" s="95"/>
      <c r="Q37" s="95"/>
      <c r="R37" s="95"/>
    </row>
    <row r="38">
      <c r="A38" s="95"/>
      <c r="B38" s="95"/>
      <c r="C38" s="95"/>
      <c r="D38" s="95"/>
      <c r="E38" s="95"/>
      <c r="F38" s="95"/>
      <c r="G38" s="95"/>
      <c r="H38" s="95"/>
      <c r="I38" s="95"/>
      <c r="J38" s="95"/>
      <c r="K38" s="95"/>
      <c r="L38" s="95"/>
      <c r="M38" s="95"/>
      <c r="N38" s="95"/>
      <c r="O38" s="95"/>
      <c r="P38" s="95"/>
      <c r="Q38" s="95"/>
      <c r="R38" s="95"/>
    </row>
    <row r="39">
      <c r="A39" s="95"/>
      <c r="B39" s="95"/>
      <c r="C39" s="95"/>
      <c r="D39" s="95"/>
      <c r="E39" s="95"/>
      <c r="F39" s="95"/>
      <c r="G39" s="95"/>
      <c r="H39" s="95"/>
      <c r="I39" s="95"/>
      <c r="J39" s="95"/>
      <c r="K39" s="95"/>
      <c r="L39" s="95"/>
      <c r="M39" s="95"/>
      <c r="N39" s="95"/>
      <c r="O39" s="95"/>
      <c r="P39" s="95"/>
      <c r="Q39" s="95"/>
      <c r="R39" s="95"/>
    </row>
    <row r="40">
      <c r="A40" s="95"/>
      <c r="B40" s="95"/>
      <c r="C40" s="95"/>
      <c r="D40" s="95"/>
      <c r="E40" s="95"/>
      <c r="F40" s="95"/>
      <c r="G40" s="95"/>
      <c r="H40" s="95"/>
      <c r="I40" s="95"/>
      <c r="J40" s="95"/>
      <c r="K40" s="95"/>
      <c r="L40" s="95"/>
      <c r="M40" s="95"/>
      <c r="N40" s="95"/>
      <c r="O40" s="95"/>
      <c r="P40" s="95"/>
      <c r="Q40" s="95"/>
      <c r="R40" s="95"/>
    </row>
  </sheetData>
  <mergeCells count="1">
    <mergeCell ref="I26:O26"/>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4.43" defaultRowHeight="15.75"/>
  <cols>
    <col customWidth="1" min="2" max="2" width="41.57"/>
    <col customWidth="1" min="3" max="3" width="40.57"/>
    <col customWidth="1" min="4" max="4" width="94.0"/>
    <col customWidth="1" min="11" max="11" width="35.0"/>
  </cols>
  <sheetData>
    <row r="1">
      <c r="A1" s="95"/>
      <c r="B1" s="96"/>
      <c r="C1" s="95"/>
      <c r="D1" s="95"/>
      <c r="E1" s="95"/>
      <c r="F1" s="95"/>
      <c r="G1" s="95"/>
      <c r="H1" s="95"/>
      <c r="I1" s="95"/>
      <c r="J1" s="136" t="s">
        <v>228</v>
      </c>
      <c r="K1" s="137"/>
      <c r="L1" s="138"/>
      <c r="M1" s="95"/>
      <c r="N1" s="95"/>
      <c r="O1" s="138"/>
      <c r="P1" s="138"/>
      <c r="Q1" s="138"/>
      <c r="R1" s="138"/>
      <c r="S1" s="138"/>
      <c r="T1" s="138"/>
      <c r="U1" s="138"/>
      <c r="V1" s="138"/>
    </row>
    <row r="2">
      <c r="A2" s="97"/>
      <c r="B2" s="139" t="s">
        <v>229</v>
      </c>
      <c r="C2" s="140"/>
      <c r="D2" s="95"/>
      <c r="E2" s="95"/>
      <c r="F2" s="95"/>
      <c r="G2" s="95"/>
      <c r="H2" s="95"/>
      <c r="I2" s="95"/>
      <c r="J2" s="141"/>
      <c r="K2" s="142"/>
      <c r="L2" s="138"/>
      <c r="M2" s="95"/>
      <c r="N2" s="95"/>
      <c r="O2" s="138"/>
      <c r="P2" s="143"/>
      <c r="Q2" s="144"/>
      <c r="R2" s="145"/>
      <c r="S2" s="145"/>
      <c r="T2" s="145"/>
      <c r="U2" s="138"/>
      <c r="V2" s="138"/>
    </row>
    <row r="3">
      <c r="A3" s="95"/>
      <c r="B3" s="106"/>
      <c r="C3" s="95"/>
      <c r="D3" s="95"/>
      <c r="E3" s="95"/>
      <c r="F3" s="95"/>
      <c r="G3" s="95"/>
      <c r="H3" s="95"/>
      <c r="I3" s="95"/>
      <c r="J3" s="141"/>
      <c r="K3" s="142"/>
      <c r="L3" s="138"/>
      <c r="M3" s="95"/>
      <c r="N3" s="95"/>
      <c r="O3" s="138"/>
      <c r="P3" s="138"/>
      <c r="Q3" s="138"/>
      <c r="R3" s="138"/>
      <c r="S3" s="138"/>
      <c r="T3" s="138"/>
      <c r="U3" s="138"/>
      <c r="V3" s="138"/>
    </row>
    <row r="4">
      <c r="A4" s="95"/>
      <c r="B4" s="95"/>
      <c r="C4" s="95"/>
      <c r="D4" s="95"/>
      <c r="E4" s="146" t="s">
        <v>230</v>
      </c>
      <c r="F4" s="95"/>
      <c r="G4" s="95"/>
      <c r="H4" s="95"/>
      <c r="I4" s="95"/>
      <c r="J4" s="141"/>
      <c r="K4" s="142"/>
      <c r="L4" s="138"/>
      <c r="M4" s="95"/>
      <c r="N4" s="95"/>
      <c r="O4" s="138"/>
      <c r="P4" s="145"/>
      <c r="Q4" s="138"/>
      <c r="R4" s="146"/>
      <c r="S4" s="138"/>
      <c r="T4" s="146"/>
      <c r="U4" s="138"/>
      <c r="V4" s="138"/>
    </row>
    <row r="5">
      <c r="A5" s="95"/>
      <c r="B5" s="147"/>
      <c r="C5" s="140"/>
      <c r="D5" s="148"/>
      <c r="E5" s="149"/>
      <c r="F5" s="138"/>
      <c r="G5" s="138"/>
      <c r="H5" s="138"/>
      <c r="I5" s="95"/>
      <c r="J5" s="141"/>
      <c r="K5" s="142"/>
      <c r="L5" s="138"/>
      <c r="M5" s="95"/>
      <c r="N5" s="95"/>
      <c r="O5" s="138"/>
      <c r="P5" s="144"/>
      <c r="Q5" s="138"/>
      <c r="R5" s="138"/>
      <c r="S5" s="138"/>
      <c r="T5" s="138"/>
      <c r="U5" s="138"/>
      <c r="V5" s="138"/>
    </row>
    <row r="6">
      <c r="A6" s="95"/>
      <c r="B6" s="150" t="s">
        <v>231</v>
      </c>
      <c r="C6" s="151" t="s">
        <v>232</v>
      </c>
      <c r="D6" s="152"/>
      <c r="E6" s="153">
        <v>-1.0</v>
      </c>
      <c r="F6" s="95"/>
      <c r="G6" s="95"/>
      <c r="H6" s="95"/>
      <c r="I6" s="95"/>
      <c r="J6" s="154"/>
      <c r="K6" s="155"/>
      <c r="L6" s="95"/>
      <c r="M6" s="95"/>
      <c r="N6" s="95"/>
      <c r="O6" s="138"/>
      <c r="P6" s="145"/>
      <c r="Q6" s="138"/>
      <c r="R6" s="138"/>
      <c r="S6" s="138"/>
      <c r="T6" s="138"/>
      <c r="U6" s="138"/>
      <c r="V6" s="138"/>
    </row>
    <row r="7">
      <c r="A7" s="95"/>
      <c r="B7" s="147"/>
      <c r="C7" s="156" t="s">
        <v>233</v>
      </c>
      <c r="D7" s="157"/>
      <c r="E7" s="149"/>
      <c r="F7" s="95"/>
      <c r="G7" s="95"/>
      <c r="H7" s="95"/>
      <c r="I7" s="95"/>
      <c r="J7" s="158" t="s">
        <v>234</v>
      </c>
      <c r="K7" s="159"/>
      <c r="L7" s="95"/>
      <c r="M7" s="95"/>
      <c r="N7" s="95"/>
      <c r="O7" s="95"/>
      <c r="P7" s="95"/>
      <c r="Q7" s="95"/>
      <c r="R7" s="95"/>
      <c r="S7" s="95"/>
      <c r="T7" s="95"/>
      <c r="U7" s="95"/>
      <c r="V7" s="95"/>
    </row>
    <row r="8">
      <c r="A8" s="95"/>
      <c r="B8" s="147"/>
      <c r="C8" s="140"/>
      <c r="D8" s="148"/>
      <c r="E8" s="149"/>
      <c r="F8" s="95"/>
      <c r="G8" s="95"/>
      <c r="H8" s="95"/>
      <c r="I8" s="96"/>
      <c r="J8" s="160" t="s">
        <v>235</v>
      </c>
      <c r="K8" s="138"/>
      <c r="L8" s="95"/>
      <c r="M8" s="95"/>
      <c r="N8" s="95"/>
      <c r="O8" s="95"/>
      <c r="P8" s="95"/>
      <c r="Q8" s="95"/>
      <c r="R8" s="95"/>
      <c r="S8" s="95"/>
      <c r="T8" s="95"/>
      <c r="U8" s="95"/>
      <c r="V8" s="95"/>
    </row>
    <row r="9">
      <c r="A9" s="95"/>
      <c r="B9" s="95"/>
      <c r="C9" s="95"/>
      <c r="D9" s="95"/>
      <c r="E9" s="95"/>
      <c r="F9" s="95"/>
      <c r="G9" s="95"/>
      <c r="H9" s="97"/>
      <c r="I9" s="161"/>
      <c r="J9" s="160"/>
      <c r="K9" s="138"/>
      <c r="L9" s="105"/>
      <c r="M9" s="95"/>
      <c r="N9" s="95"/>
      <c r="O9" s="95"/>
      <c r="P9" s="95"/>
      <c r="Q9" s="95"/>
      <c r="R9" s="138"/>
      <c r="S9" s="138"/>
      <c r="T9" s="138"/>
      <c r="U9" s="95"/>
      <c r="V9" s="95"/>
    </row>
    <row r="10">
      <c r="A10" s="95"/>
      <c r="B10" s="95"/>
      <c r="C10" s="95"/>
      <c r="D10" s="95"/>
      <c r="E10" s="95"/>
      <c r="F10" s="95"/>
      <c r="G10" s="95"/>
      <c r="H10" s="97"/>
      <c r="I10" s="161"/>
      <c r="J10" s="160" t="s">
        <v>236</v>
      </c>
      <c r="K10" s="138"/>
      <c r="L10" s="105"/>
      <c r="M10" s="95"/>
      <c r="N10" s="95"/>
      <c r="O10" s="95"/>
      <c r="P10" s="95"/>
      <c r="Q10" s="95"/>
      <c r="R10" s="146"/>
      <c r="S10" s="138"/>
      <c r="T10" s="138"/>
      <c r="U10" s="95"/>
      <c r="V10" s="95"/>
    </row>
    <row r="11">
      <c r="A11" s="97"/>
      <c r="B11" s="95"/>
      <c r="C11" s="146" t="s">
        <v>237</v>
      </c>
      <c r="D11" s="95"/>
      <c r="E11" s="95"/>
      <c r="F11" s="95"/>
      <c r="G11" s="95"/>
      <c r="H11" s="97"/>
      <c r="I11" s="161"/>
      <c r="J11" s="160" t="s">
        <v>238</v>
      </c>
      <c r="K11" s="138"/>
      <c r="L11" s="105"/>
      <c r="M11" s="95"/>
      <c r="N11" s="95"/>
      <c r="O11" s="95"/>
      <c r="P11" s="95"/>
      <c r="Q11" s="95"/>
      <c r="R11" s="146"/>
      <c r="S11" s="138"/>
      <c r="T11" s="138"/>
      <c r="U11" s="95"/>
      <c r="V11" s="95"/>
    </row>
    <row r="12">
      <c r="A12" s="97"/>
      <c r="B12" s="95"/>
      <c r="C12" s="146" t="s">
        <v>239</v>
      </c>
      <c r="D12" s="95"/>
      <c r="E12" s="95"/>
      <c r="F12" s="95"/>
      <c r="G12" s="95"/>
      <c r="H12" s="97"/>
      <c r="I12" s="161"/>
      <c r="J12" s="95"/>
      <c r="K12" s="95"/>
      <c r="L12" s="105"/>
      <c r="M12" s="95"/>
      <c r="N12" s="95"/>
      <c r="O12" s="95"/>
      <c r="P12" s="95"/>
      <c r="Q12" s="95"/>
      <c r="R12" s="145"/>
      <c r="S12" s="138"/>
      <c r="T12" s="138"/>
      <c r="U12" s="95"/>
      <c r="V12" s="95"/>
    </row>
    <row r="13">
      <c r="A13" s="95"/>
      <c r="B13" s="95"/>
      <c r="C13" s="146" t="s">
        <v>240</v>
      </c>
      <c r="D13" s="95"/>
      <c r="E13" s="95"/>
      <c r="F13" s="95"/>
      <c r="G13" s="95"/>
      <c r="H13" s="97"/>
      <c r="I13" s="161"/>
      <c r="J13" s="95"/>
      <c r="K13" s="95"/>
      <c r="L13" s="105"/>
      <c r="M13" s="95"/>
      <c r="N13" s="95"/>
      <c r="O13" s="95"/>
      <c r="P13" s="95"/>
      <c r="Q13" s="95"/>
      <c r="R13" s="95"/>
      <c r="S13" s="138"/>
      <c r="T13" s="138"/>
      <c r="U13" s="95"/>
      <c r="V13" s="95"/>
    </row>
    <row r="14">
      <c r="A14" s="160" t="s">
        <v>241</v>
      </c>
      <c r="B14" s="95"/>
      <c r="C14" s="95"/>
      <c r="D14" s="95"/>
      <c r="E14" s="95"/>
      <c r="F14" s="95"/>
      <c r="G14" s="95"/>
      <c r="H14" s="97"/>
      <c r="I14" s="161"/>
      <c r="J14" s="95"/>
      <c r="K14" s="95"/>
      <c r="L14" s="105"/>
      <c r="M14" s="95"/>
      <c r="N14" s="95"/>
      <c r="O14" s="95"/>
      <c r="P14" s="95"/>
      <c r="Q14" s="95"/>
      <c r="R14" s="95"/>
      <c r="S14" s="138"/>
      <c r="T14" s="138"/>
      <c r="U14" s="95"/>
      <c r="V14" s="95"/>
    </row>
    <row r="15">
      <c r="A15" s="95"/>
      <c r="B15" s="162" t="s">
        <v>242</v>
      </c>
      <c r="D15" s="163" t="s">
        <v>243</v>
      </c>
      <c r="E15" s="95"/>
      <c r="F15" s="95"/>
      <c r="G15" s="95"/>
      <c r="H15" s="95"/>
      <c r="I15" s="164"/>
      <c r="J15" s="95"/>
      <c r="K15" s="95"/>
      <c r="L15" s="95"/>
      <c r="M15" s="95"/>
      <c r="N15" s="95"/>
      <c r="O15" s="95"/>
      <c r="P15" s="95"/>
      <c r="Q15" s="95"/>
      <c r="R15" s="95"/>
      <c r="S15" s="138"/>
      <c r="T15" s="138"/>
      <c r="U15" s="95"/>
      <c r="V15" s="95"/>
    </row>
    <row r="16">
      <c r="A16" s="95"/>
      <c r="B16" s="113" t="s">
        <v>244</v>
      </c>
      <c r="C16" s="95"/>
      <c r="D16" s="95"/>
      <c r="E16" s="95"/>
      <c r="F16" s="95"/>
      <c r="G16" s="95"/>
      <c r="H16" s="95"/>
      <c r="I16" s="135"/>
      <c r="J16" s="95"/>
      <c r="K16" s="95"/>
      <c r="L16" s="95"/>
      <c r="M16" s="95"/>
      <c r="N16" s="95"/>
      <c r="O16" s="95"/>
      <c r="P16" s="95"/>
      <c r="Q16" s="95"/>
      <c r="R16" s="138"/>
      <c r="S16" s="138"/>
      <c r="T16" s="138"/>
      <c r="U16" s="95"/>
      <c r="V16" s="95"/>
    </row>
    <row r="17">
      <c r="A17" s="97"/>
      <c r="B17" s="113" t="s">
        <v>245</v>
      </c>
      <c r="C17" s="95"/>
      <c r="D17" s="95"/>
      <c r="E17" s="105"/>
      <c r="F17" s="95"/>
      <c r="G17" s="95"/>
      <c r="H17" s="95"/>
      <c r="I17" s="135"/>
      <c r="J17" s="95"/>
      <c r="K17" s="95"/>
      <c r="L17" s="95"/>
      <c r="M17" s="95"/>
      <c r="N17" s="95"/>
      <c r="O17" s="95"/>
      <c r="P17" s="95"/>
      <c r="Q17" s="95"/>
      <c r="R17" s="95"/>
      <c r="S17" s="95"/>
      <c r="T17" s="95"/>
      <c r="U17" s="95"/>
      <c r="V17" s="95"/>
    </row>
    <row r="18">
      <c r="A18" s="97"/>
      <c r="B18" s="114" t="s">
        <v>246</v>
      </c>
      <c r="C18" s="95"/>
      <c r="D18" s="95"/>
      <c r="E18" s="105"/>
      <c r="F18" s="95"/>
      <c r="G18" s="95"/>
      <c r="H18" s="95"/>
      <c r="I18" s="135"/>
      <c r="J18" s="95"/>
      <c r="K18" s="95"/>
      <c r="L18" s="95"/>
      <c r="M18" s="95"/>
      <c r="N18" s="95"/>
      <c r="O18" s="95"/>
      <c r="P18" s="95"/>
      <c r="Q18" s="95"/>
      <c r="R18" s="95"/>
      <c r="S18" s="95"/>
      <c r="T18" s="95"/>
      <c r="U18" s="95"/>
      <c r="V18" s="95"/>
    </row>
    <row r="19">
      <c r="A19" s="165" t="s">
        <v>247</v>
      </c>
      <c r="B19" s="166"/>
      <c r="C19" s="166"/>
      <c r="D19" s="95"/>
      <c r="E19" s="95"/>
      <c r="F19" s="95"/>
      <c r="G19" s="95"/>
      <c r="H19" s="95"/>
      <c r="I19" s="135"/>
      <c r="J19" s="95"/>
      <c r="K19" s="95"/>
      <c r="L19" s="95"/>
      <c r="M19" s="95"/>
      <c r="N19" s="95"/>
      <c r="O19" s="95"/>
      <c r="P19" s="95"/>
      <c r="Q19" s="95"/>
      <c r="R19" s="95"/>
      <c r="S19" s="95"/>
      <c r="T19" s="95"/>
      <c r="U19" s="95"/>
      <c r="V19" s="95"/>
    </row>
    <row r="20">
      <c r="A20" s="167" t="s">
        <v>248</v>
      </c>
      <c r="B20" s="168"/>
      <c r="C20" s="169"/>
      <c r="D20" s="160" t="s">
        <v>249</v>
      </c>
      <c r="E20" s="95"/>
      <c r="F20" s="95"/>
      <c r="G20" s="95"/>
      <c r="H20" s="95"/>
      <c r="I20" s="95"/>
      <c r="J20" s="138"/>
      <c r="K20" s="138"/>
      <c r="L20" s="95"/>
      <c r="M20" s="95"/>
      <c r="N20" s="95"/>
      <c r="O20" s="95"/>
      <c r="P20" s="95"/>
      <c r="Q20" s="95"/>
      <c r="R20" s="95"/>
      <c r="S20" s="95"/>
      <c r="T20" s="95"/>
      <c r="U20" s="95"/>
      <c r="V20" s="95"/>
    </row>
    <row r="21">
      <c r="A21" s="170" t="s">
        <v>250</v>
      </c>
      <c r="B21" s="159"/>
      <c r="C21" s="159"/>
      <c r="D21" s="95"/>
      <c r="E21" s="95"/>
      <c r="F21" s="95"/>
      <c r="G21" s="95"/>
      <c r="H21" s="95"/>
      <c r="I21" s="95"/>
      <c r="J21" s="138"/>
      <c r="K21" s="138"/>
      <c r="L21" s="95"/>
      <c r="M21" s="95"/>
      <c r="N21" s="95"/>
      <c r="O21" s="95"/>
      <c r="P21" s="95"/>
      <c r="Q21" s="95"/>
      <c r="R21" s="95"/>
      <c r="S21" s="95"/>
      <c r="T21" s="95"/>
      <c r="U21" s="95"/>
      <c r="V21" s="95"/>
    </row>
    <row r="22">
      <c r="A22" s="146" t="s">
        <v>251</v>
      </c>
      <c r="B22" s="138"/>
      <c r="C22" s="138"/>
      <c r="D22" s="95"/>
      <c r="E22" s="95"/>
      <c r="F22" s="95"/>
      <c r="G22" s="95"/>
      <c r="H22" s="95"/>
      <c r="I22" s="95"/>
      <c r="J22" s="138"/>
      <c r="K22" s="138"/>
      <c r="L22" s="95"/>
      <c r="M22" s="95"/>
      <c r="N22" s="95"/>
      <c r="O22" s="95"/>
      <c r="P22" s="95"/>
      <c r="Q22" s="95"/>
      <c r="R22" s="95"/>
      <c r="S22" s="95"/>
      <c r="T22" s="95"/>
      <c r="U22" s="95"/>
      <c r="V22" s="95"/>
    </row>
    <row r="23">
      <c r="A23" s="160" t="s">
        <v>252</v>
      </c>
      <c r="B23" s="138"/>
      <c r="C23" s="138"/>
      <c r="D23" s="95"/>
      <c r="E23" s="95"/>
      <c r="F23" s="95"/>
      <c r="G23" s="95"/>
      <c r="H23" s="95"/>
      <c r="I23" s="95"/>
      <c r="J23" s="138"/>
      <c r="K23" s="138"/>
      <c r="L23" s="95"/>
      <c r="M23" s="95"/>
      <c r="N23" s="95"/>
      <c r="O23" s="95"/>
      <c r="P23" s="95"/>
      <c r="Q23" s="95"/>
      <c r="R23" s="95"/>
      <c r="S23" s="95"/>
      <c r="T23" s="95"/>
      <c r="U23" s="95"/>
      <c r="V23" s="95"/>
    </row>
    <row r="24">
      <c r="A24" s="167" t="s">
        <v>253</v>
      </c>
      <c r="B24" s="168"/>
      <c r="C24" s="169"/>
      <c r="D24" s="160" t="s">
        <v>254</v>
      </c>
      <c r="E24" s="95"/>
      <c r="F24" s="95"/>
      <c r="G24" s="95"/>
      <c r="H24" s="95"/>
      <c r="I24" s="95"/>
      <c r="J24" s="138"/>
      <c r="K24" s="138"/>
      <c r="L24" s="95"/>
      <c r="M24" s="95"/>
      <c r="N24" s="95"/>
      <c r="O24" s="95"/>
      <c r="P24" s="95"/>
      <c r="Q24" s="95"/>
      <c r="R24" s="95"/>
      <c r="S24" s="95"/>
      <c r="T24" s="95"/>
      <c r="U24" s="95"/>
      <c r="V24" s="95"/>
    </row>
    <row r="25">
      <c r="A25" s="138"/>
      <c r="B25" s="95"/>
      <c r="C25" s="95"/>
      <c r="E25" s="95"/>
      <c r="F25" s="95"/>
      <c r="G25" s="95"/>
      <c r="H25" s="95"/>
      <c r="I25" s="95"/>
      <c r="J25" s="95"/>
      <c r="K25" s="95"/>
      <c r="L25" s="95"/>
      <c r="M25" s="95"/>
      <c r="N25" s="95"/>
      <c r="O25" s="95"/>
      <c r="P25" s="95"/>
      <c r="Q25" s="95"/>
      <c r="R25" s="95"/>
      <c r="S25" s="95"/>
      <c r="T25" s="95"/>
      <c r="U25" s="95"/>
      <c r="V25" s="95"/>
    </row>
    <row r="26">
      <c r="A26" s="171" t="s">
        <v>255</v>
      </c>
      <c r="B26" s="138"/>
      <c r="C26" s="138"/>
      <c r="D26" s="96"/>
      <c r="E26" s="96"/>
      <c r="F26" s="96"/>
      <c r="G26" s="96"/>
      <c r="H26" s="96"/>
      <c r="I26" s="96"/>
      <c r="J26" s="96"/>
      <c r="K26" s="96"/>
      <c r="L26" s="95"/>
      <c r="M26" s="95"/>
      <c r="N26" s="95"/>
      <c r="O26" s="95"/>
      <c r="P26" s="95"/>
      <c r="Q26" s="95"/>
      <c r="R26" s="95"/>
      <c r="S26" s="95"/>
      <c r="T26" s="95"/>
      <c r="U26" s="95"/>
      <c r="V26" s="95"/>
    </row>
    <row r="27">
      <c r="A27" s="95"/>
      <c r="B27" s="138"/>
      <c r="C27" s="138"/>
      <c r="D27" s="172"/>
      <c r="E27" s="172"/>
      <c r="F27" s="172"/>
      <c r="G27" s="172"/>
      <c r="H27" s="172"/>
      <c r="I27" s="172"/>
      <c r="J27" s="172"/>
      <c r="K27" s="173"/>
      <c r="L27" s="95"/>
      <c r="M27" s="95"/>
      <c r="N27" s="95"/>
      <c r="O27" s="138"/>
      <c r="P27" s="138"/>
      <c r="Q27" s="138"/>
      <c r="R27" s="138"/>
      <c r="S27" s="95"/>
      <c r="T27" s="95"/>
      <c r="U27" s="95"/>
      <c r="V27" s="95"/>
    </row>
    <row r="28">
      <c r="A28" s="174"/>
      <c r="B28" s="174"/>
      <c r="C28" s="175"/>
      <c r="D28" s="176"/>
      <c r="E28" s="172"/>
      <c r="F28" s="172"/>
      <c r="G28" s="172"/>
      <c r="H28" s="172"/>
      <c r="I28" s="172"/>
      <c r="J28" s="172"/>
      <c r="K28" s="173"/>
      <c r="L28" s="95"/>
      <c r="M28" s="95"/>
      <c r="N28" s="95"/>
      <c r="O28" s="138"/>
      <c r="P28" s="138"/>
      <c r="Q28" s="138"/>
      <c r="R28" s="138"/>
      <c r="S28" s="95"/>
      <c r="T28" s="95"/>
      <c r="U28" s="95"/>
      <c r="V28" s="95"/>
    </row>
    <row r="29">
      <c r="A29" s="177"/>
      <c r="B29" s="178"/>
      <c r="C29" s="179" t="s">
        <v>256</v>
      </c>
      <c r="D29" s="180" t="s">
        <v>257</v>
      </c>
      <c r="E29" s="181"/>
      <c r="F29" s="172"/>
      <c r="G29" s="172"/>
      <c r="H29" s="172"/>
      <c r="I29" s="172"/>
      <c r="J29" s="172"/>
      <c r="K29" s="173"/>
      <c r="L29" s="95"/>
      <c r="M29" s="95"/>
      <c r="N29" s="95"/>
      <c r="O29" s="138"/>
      <c r="P29" s="138"/>
      <c r="Q29" s="138"/>
      <c r="R29" s="138"/>
      <c r="S29" s="95"/>
      <c r="T29" s="95"/>
      <c r="U29" s="95"/>
      <c r="V29" s="95"/>
    </row>
    <row r="30">
      <c r="B30" s="172"/>
      <c r="D30" s="175"/>
      <c r="E30" s="172"/>
      <c r="F30" s="172"/>
      <c r="G30" s="172"/>
      <c r="H30" s="172"/>
      <c r="I30" s="172"/>
      <c r="J30" s="172"/>
      <c r="K30" s="173"/>
      <c r="L30" s="95"/>
      <c r="M30" s="95"/>
      <c r="N30" s="95"/>
      <c r="O30" s="138"/>
      <c r="P30" s="138"/>
      <c r="Q30" s="138"/>
      <c r="R30" s="138"/>
      <c r="S30" s="95"/>
      <c r="T30" s="95"/>
      <c r="U30" s="95"/>
      <c r="V30" s="95"/>
    </row>
    <row r="31">
      <c r="A31" s="172"/>
      <c r="B31" s="178"/>
      <c r="C31" s="182" t="s">
        <v>258</v>
      </c>
      <c r="D31" s="183" t="s">
        <v>259</v>
      </c>
      <c r="E31" s="181"/>
      <c r="F31" s="172"/>
      <c r="G31" s="172"/>
      <c r="H31" s="172"/>
      <c r="I31" s="172"/>
      <c r="J31" s="172"/>
      <c r="K31" s="173"/>
      <c r="L31" s="95"/>
      <c r="M31" s="95"/>
      <c r="N31" s="95"/>
      <c r="O31" s="138"/>
      <c r="P31" s="138"/>
      <c r="Q31" s="138"/>
      <c r="R31" s="138"/>
      <c r="S31" s="95"/>
      <c r="T31" s="95"/>
      <c r="U31" s="95"/>
      <c r="V31" s="95"/>
    </row>
    <row r="32">
      <c r="A32" s="172"/>
      <c r="B32" s="172"/>
      <c r="C32" s="174"/>
      <c r="D32" s="174"/>
      <c r="E32" s="172"/>
      <c r="F32" s="172"/>
      <c r="G32" s="172"/>
      <c r="H32" s="172"/>
      <c r="I32" s="172"/>
      <c r="J32" s="172"/>
      <c r="K32" s="173"/>
      <c r="L32" s="95"/>
      <c r="M32" s="95"/>
      <c r="N32" s="95"/>
      <c r="O32" s="138"/>
      <c r="P32" s="138"/>
      <c r="Q32" s="138"/>
      <c r="R32" s="138"/>
      <c r="S32" s="95"/>
      <c r="T32" s="95"/>
      <c r="U32" s="95"/>
      <c r="V32" s="95"/>
    </row>
    <row r="33">
      <c r="A33" s="172"/>
      <c r="B33" s="172"/>
      <c r="C33" s="172"/>
      <c r="D33" s="177" t="s">
        <v>260</v>
      </c>
      <c r="E33" s="172"/>
      <c r="F33" s="172"/>
      <c r="G33" s="172"/>
      <c r="H33" s="172"/>
      <c r="I33" s="172"/>
      <c r="J33" s="172"/>
      <c r="K33" s="173"/>
      <c r="L33" s="95"/>
      <c r="M33" s="95"/>
      <c r="N33" s="95"/>
      <c r="O33" s="138"/>
      <c r="P33" s="138"/>
      <c r="Q33" s="138"/>
      <c r="R33" s="138"/>
      <c r="S33" s="95"/>
      <c r="T33" s="95"/>
      <c r="U33" s="95"/>
      <c r="V33" s="95"/>
    </row>
    <row r="34">
      <c r="A34" s="172"/>
      <c r="B34" s="172"/>
      <c r="C34" s="172"/>
      <c r="D34" s="177" t="s">
        <v>261</v>
      </c>
      <c r="E34" s="172"/>
      <c r="F34" s="172"/>
      <c r="G34" s="172"/>
      <c r="H34" s="172"/>
      <c r="I34" s="172"/>
      <c r="J34" s="172"/>
      <c r="K34" s="173"/>
      <c r="L34" s="95"/>
      <c r="M34" s="95"/>
      <c r="N34" s="95"/>
      <c r="O34" s="95"/>
      <c r="P34" s="95"/>
      <c r="Q34" s="95"/>
      <c r="R34" s="95"/>
    </row>
    <row r="35">
      <c r="A35" s="172"/>
      <c r="B35" s="172"/>
      <c r="C35" s="172"/>
      <c r="D35" s="177" t="s">
        <v>262</v>
      </c>
      <c r="E35" s="172"/>
      <c r="F35" s="172"/>
      <c r="G35" s="172"/>
      <c r="H35" s="172"/>
      <c r="I35" s="172"/>
      <c r="J35" s="172"/>
      <c r="K35" s="173"/>
      <c r="L35" s="95"/>
      <c r="M35" s="95"/>
      <c r="N35" s="95"/>
      <c r="O35" s="95"/>
      <c r="P35" s="95"/>
      <c r="Q35" s="95"/>
      <c r="R35" s="95"/>
    </row>
    <row r="36">
      <c r="A36" s="172"/>
      <c r="B36" s="172"/>
      <c r="C36" s="177"/>
      <c r="D36" s="172"/>
      <c r="E36" s="172"/>
      <c r="F36" s="172"/>
      <c r="G36" s="172"/>
      <c r="H36" s="172"/>
      <c r="I36" s="172"/>
      <c r="J36" s="172"/>
      <c r="K36" s="173"/>
      <c r="L36" s="95"/>
      <c r="M36" s="95"/>
      <c r="N36" s="95"/>
      <c r="O36" s="95"/>
      <c r="P36" s="95"/>
      <c r="Q36" s="95"/>
      <c r="R36" s="95"/>
    </row>
    <row r="37">
      <c r="A37" s="172"/>
      <c r="B37" s="172"/>
      <c r="C37" s="177" t="s">
        <v>263</v>
      </c>
      <c r="D37" s="172"/>
      <c r="E37" s="172"/>
      <c r="F37" s="172"/>
      <c r="G37" s="172"/>
      <c r="H37" s="172"/>
      <c r="I37" s="172"/>
      <c r="J37" s="172"/>
      <c r="K37" s="173"/>
      <c r="L37" s="95"/>
      <c r="M37" s="95"/>
      <c r="N37" s="95"/>
      <c r="O37" s="95"/>
      <c r="P37" s="95"/>
      <c r="Q37" s="95"/>
      <c r="R37" s="95"/>
    </row>
    <row r="38">
      <c r="A38" s="172"/>
      <c r="B38" s="177"/>
      <c r="C38" s="184" t="s">
        <v>264</v>
      </c>
      <c r="D38" s="172"/>
      <c r="E38" s="172"/>
      <c r="F38" s="172"/>
      <c r="G38" s="172"/>
      <c r="H38" s="172"/>
      <c r="I38" s="172"/>
      <c r="J38" s="172"/>
      <c r="K38" s="173"/>
      <c r="L38" s="95"/>
      <c r="M38" s="95"/>
      <c r="N38" s="95"/>
      <c r="O38" s="95"/>
      <c r="P38" s="95"/>
      <c r="Q38" s="95"/>
      <c r="R38" s="95"/>
    </row>
    <row r="39">
      <c r="A39" s="172"/>
      <c r="B39" s="172"/>
      <c r="C39" s="185" t="s">
        <v>265</v>
      </c>
      <c r="D39" s="172"/>
      <c r="E39" s="172"/>
      <c r="F39" s="172"/>
      <c r="G39" s="172"/>
      <c r="H39" s="172"/>
      <c r="I39" s="172"/>
      <c r="J39" s="172"/>
      <c r="K39" s="173"/>
      <c r="L39" s="95"/>
      <c r="M39" s="95"/>
      <c r="N39" s="95"/>
      <c r="O39" s="95"/>
      <c r="P39" s="95"/>
      <c r="Q39" s="95"/>
      <c r="R39" s="95"/>
    </row>
    <row r="40">
      <c r="A40" s="172"/>
      <c r="B40" s="172"/>
      <c r="C40" s="185" t="s">
        <v>266</v>
      </c>
      <c r="D40" s="172"/>
      <c r="E40" s="172"/>
      <c r="F40" s="172"/>
      <c r="G40" s="172"/>
      <c r="H40" s="172"/>
      <c r="I40" s="172"/>
      <c r="J40" s="172"/>
      <c r="K40" s="173"/>
      <c r="L40" s="95"/>
      <c r="M40" s="95"/>
      <c r="N40" s="95"/>
      <c r="O40" s="95"/>
      <c r="P40" s="95"/>
      <c r="Q40" s="95"/>
      <c r="R40" s="95"/>
    </row>
    <row r="41">
      <c r="A41" s="172"/>
      <c r="B41" s="172"/>
      <c r="C41" s="186" t="s">
        <v>267</v>
      </c>
      <c r="D41" s="187"/>
      <c r="E41" s="172"/>
      <c r="F41" s="172"/>
      <c r="G41" s="172"/>
      <c r="H41" s="172"/>
      <c r="I41" s="172"/>
      <c r="J41" s="172"/>
      <c r="K41" s="173"/>
      <c r="L41" s="95"/>
      <c r="M41" s="95"/>
      <c r="N41" s="95"/>
      <c r="O41" s="95"/>
      <c r="P41" s="95"/>
      <c r="Q41" s="95"/>
      <c r="R41" s="95"/>
    </row>
    <row r="42">
      <c r="A42" s="172"/>
      <c r="B42" s="172"/>
      <c r="C42" s="177" t="s">
        <v>268</v>
      </c>
      <c r="D42" s="172"/>
      <c r="E42" s="172"/>
      <c r="F42" s="172"/>
      <c r="G42" s="172"/>
      <c r="H42" s="172"/>
      <c r="I42" s="172"/>
      <c r="J42" s="172"/>
      <c r="K42" s="173"/>
      <c r="L42" s="95"/>
      <c r="M42" s="95"/>
      <c r="N42" s="95"/>
      <c r="O42" s="95"/>
      <c r="P42" s="95"/>
      <c r="Q42" s="95"/>
      <c r="R42" s="95"/>
    </row>
    <row r="43">
      <c r="A43" s="172"/>
      <c r="B43" s="172"/>
      <c r="C43" s="188" t="s">
        <v>269</v>
      </c>
      <c r="D43" s="172"/>
      <c r="E43" s="172"/>
      <c r="F43" s="172"/>
      <c r="G43" s="172"/>
      <c r="H43" s="172"/>
      <c r="I43" s="172"/>
      <c r="J43" s="172"/>
      <c r="K43" s="173"/>
      <c r="L43" s="95"/>
      <c r="M43" s="95"/>
      <c r="N43" s="95"/>
      <c r="O43" s="95"/>
      <c r="P43" s="95"/>
      <c r="Q43" s="95"/>
      <c r="R43" s="95"/>
    </row>
    <row r="44">
      <c r="A44" s="172"/>
      <c r="B44" s="172"/>
      <c r="C44" s="177" t="s">
        <v>270</v>
      </c>
      <c r="D44" s="172"/>
      <c r="E44" s="172"/>
      <c r="F44" s="172"/>
      <c r="G44" s="172"/>
      <c r="H44" s="172"/>
      <c r="I44" s="172"/>
      <c r="J44" s="172"/>
      <c r="K44" s="173"/>
      <c r="L44" s="95"/>
      <c r="M44" s="95"/>
      <c r="N44" s="95"/>
      <c r="O44" s="95"/>
      <c r="P44" s="95"/>
      <c r="Q44" s="95"/>
      <c r="R44" s="95"/>
    </row>
    <row r="45">
      <c r="A45" s="172"/>
      <c r="B45" s="172"/>
      <c r="C45" s="177" t="s">
        <v>271</v>
      </c>
      <c r="D45" s="172"/>
      <c r="E45" s="172"/>
      <c r="F45" s="172"/>
      <c r="G45" s="172"/>
      <c r="H45" s="172"/>
      <c r="I45" s="172"/>
      <c r="J45" s="172"/>
      <c r="K45" s="173"/>
      <c r="L45" s="95"/>
      <c r="M45" s="95"/>
      <c r="N45" s="95"/>
      <c r="O45" s="95"/>
      <c r="P45" s="95"/>
      <c r="Q45" s="95"/>
      <c r="R45" s="95"/>
    </row>
    <row r="46">
      <c r="A46" s="176"/>
      <c r="B46" s="176"/>
      <c r="C46" s="176"/>
      <c r="D46" s="176"/>
      <c r="E46" s="176"/>
      <c r="F46" s="176"/>
      <c r="G46" s="176"/>
      <c r="H46" s="176"/>
      <c r="I46" s="176"/>
      <c r="J46" s="176"/>
      <c r="L46" s="95"/>
      <c r="M46" s="95"/>
      <c r="N46" s="95"/>
      <c r="O46" s="95"/>
      <c r="P46" s="95"/>
      <c r="Q46" s="95"/>
      <c r="R46" s="95"/>
    </row>
    <row r="47">
      <c r="A47" s="95"/>
      <c r="B47" s="189" t="s">
        <v>272</v>
      </c>
      <c r="C47" s="189" t="s">
        <v>273</v>
      </c>
      <c r="D47" s="190" t="s">
        <v>274</v>
      </c>
      <c r="E47" s="191"/>
      <c r="F47" s="191"/>
      <c r="G47" s="191"/>
      <c r="H47" s="95"/>
      <c r="I47" s="95"/>
      <c r="J47" s="95"/>
      <c r="K47" s="95"/>
      <c r="L47" s="95"/>
      <c r="M47" s="95"/>
      <c r="N47" s="95"/>
      <c r="O47" s="95"/>
      <c r="P47" s="95"/>
      <c r="Q47" s="95"/>
      <c r="R47" s="95"/>
      <c r="S47" s="95"/>
      <c r="T47" s="95"/>
      <c r="U47" s="95"/>
      <c r="V47" s="95"/>
      <c r="W47" s="95"/>
    </row>
    <row r="48">
      <c r="A48" s="95"/>
      <c r="B48" s="192"/>
      <c r="C48" s="192"/>
      <c r="D48" s="193"/>
      <c r="E48" s="191"/>
      <c r="F48" s="191"/>
      <c r="G48" s="191"/>
      <c r="H48" s="95"/>
      <c r="I48" s="95"/>
      <c r="J48" s="95"/>
      <c r="K48" s="95"/>
      <c r="L48" s="95"/>
      <c r="M48" s="95"/>
      <c r="N48" s="95"/>
      <c r="O48" s="95"/>
      <c r="P48" s="95"/>
      <c r="Q48" s="95"/>
      <c r="R48" s="95"/>
      <c r="S48" s="95"/>
      <c r="T48" s="95"/>
      <c r="U48" s="95"/>
      <c r="V48" s="95"/>
      <c r="W48" s="95"/>
    </row>
    <row r="49">
      <c r="A49" s="95"/>
      <c r="B49" s="194" t="s">
        <v>275</v>
      </c>
      <c r="C49" s="194" t="s">
        <v>276</v>
      </c>
      <c r="D49" s="195" t="s">
        <v>277</v>
      </c>
      <c r="E49" s="95"/>
      <c r="F49" s="95"/>
      <c r="G49" s="95"/>
      <c r="H49" s="95"/>
      <c r="I49" s="95"/>
      <c r="J49" s="95"/>
      <c r="K49" s="95"/>
      <c r="L49" s="95"/>
      <c r="M49" s="95"/>
      <c r="N49" s="95"/>
      <c r="O49" s="95"/>
      <c r="P49" s="95"/>
      <c r="Q49" s="95"/>
      <c r="R49" s="95"/>
      <c r="S49" s="95"/>
      <c r="T49" s="95"/>
      <c r="U49" s="95"/>
      <c r="V49" s="95"/>
      <c r="W49" s="95"/>
    </row>
    <row r="50">
      <c r="A50" s="95"/>
      <c r="B50" s="196"/>
      <c r="C50" s="196"/>
      <c r="D50" s="194" t="s">
        <v>278</v>
      </c>
      <c r="E50" s="95"/>
      <c r="F50" s="95"/>
      <c r="G50" s="95"/>
      <c r="H50" s="95"/>
      <c r="I50" s="95"/>
      <c r="J50" s="95"/>
      <c r="K50" s="95"/>
      <c r="L50" s="95"/>
      <c r="M50" s="95"/>
      <c r="N50" s="95"/>
      <c r="O50" s="95"/>
      <c r="P50" s="95"/>
      <c r="Q50" s="95"/>
      <c r="R50" s="95"/>
      <c r="S50" s="95"/>
      <c r="T50" s="95"/>
      <c r="U50" s="95"/>
      <c r="V50" s="95"/>
      <c r="W50" s="95"/>
    </row>
    <row r="51">
      <c r="A51" s="95"/>
      <c r="B51" s="194"/>
      <c r="C51" s="196"/>
      <c r="D51" s="197" t="s">
        <v>279</v>
      </c>
      <c r="E51" s="95"/>
      <c r="F51" s="95"/>
      <c r="G51" s="95"/>
      <c r="H51" s="95"/>
      <c r="I51" s="95"/>
      <c r="J51" s="95"/>
      <c r="K51" s="95"/>
      <c r="L51" s="95"/>
      <c r="M51" s="95"/>
      <c r="N51" s="95"/>
      <c r="O51" s="95"/>
      <c r="P51" s="95"/>
      <c r="Q51" s="95"/>
      <c r="R51" s="95"/>
      <c r="S51" s="95"/>
      <c r="T51" s="95"/>
      <c r="U51" s="95"/>
      <c r="V51" s="95"/>
      <c r="W51" s="95"/>
    </row>
    <row r="52">
      <c r="A52" s="95"/>
      <c r="B52" s="198" t="s">
        <v>280</v>
      </c>
      <c r="C52" s="198" t="s">
        <v>281</v>
      </c>
      <c r="D52" s="199" t="s">
        <v>282</v>
      </c>
      <c r="E52" s="95"/>
      <c r="F52" s="95"/>
      <c r="G52" s="95"/>
      <c r="H52" s="95"/>
      <c r="I52" s="95"/>
      <c r="J52" s="95"/>
      <c r="K52" s="95"/>
      <c r="L52" s="95"/>
      <c r="M52" s="95"/>
      <c r="N52" s="95"/>
      <c r="O52" s="95"/>
      <c r="P52" s="95"/>
      <c r="Q52" s="95"/>
      <c r="R52" s="95"/>
      <c r="S52" s="95"/>
      <c r="T52" s="95"/>
      <c r="U52" s="95"/>
      <c r="V52" s="95"/>
      <c r="W52" s="95"/>
    </row>
    <row r="53">
      <c r="A53" s="95"/>
      <c r="B53" s="200"/>
      <c r="C53" s="200"/>
      <c r="D53" s="198" t="s">
        <v>283</v>
      </c>
      <c r="E53" s="95"/>
      <c r="F53" s="95"/>
      <c r="G53" s="95"/>
      <c r="H53" s="95"/>
      <c r="I53" s="95"/>
      <c r="J53" s="95"/>
      <c r="K53" s="95"/>
      <c r="L53" s="95"/>
      <c r="M53" s="95"/>
      <c r="N53" s="95"/>
      <c r="O53" s="95"/>
      <c r="P53" s="95"/>
      <c r="Q53" s="95"/>
      <c r="R53" s="95"/>
      <c r="S53" s="95"/>
      <c r="T53" s="95"/>
      <c r="U53" s="95"/>
      <c r="V53" s="95"/>
      <c r="W53" s="95"/>
    </row>
    <row r="54">
      <c r="A54" s="95"/>
      <c r="B54" s="201" t="s">
        <v>284</v>
      </c>
      <c r="C54" s="202" t="s">
        <v>285</v>
      </c>
      <c r="D54" s="203" t="s">
        <v>286</v>
      </c>
      <c r="E54" s="95"/>
      <c r="F54" s="95"/>
      <c r="G54" s="95"/>
      <c r="H54" s="95"/>
      <c r="I54" s="95"/>
      <c r="J54" s="95"/>
      <c r="K54" s="95"/>
      <c r="L54" s="95"/>
      <c r="M54" s="95"/>
      <c r="N54" s="95"/>
      <c r="O54" s="95"/>
      <c r="P54" s="95"/>
      <c r="Q54" s="95"/>
      <c r="R54" s="95"/>
      <c r="S54" s="95"/>
      <c r="T54" s="95"/>
      <c r="U54" s="95"/>
      <c r="V54" s="95"/>
      <c r="W54" s="95"/>
    </row>
    <row r="55">
      <c r="A55" s="95"/>
      <c r="B55" s="204"/>
      <c r="C55" s="204"/>
      <c r="D55" s="203" t="s">
        <v>287</v>
      </c>
      <c r="E55" s="95"/>
      <c r="F55" s="95"/>
      <c r="G55" s="95"/>
      <c r="H55" s="95"/>
      <c r="I55" s="95"/>
      <c r="J55" s="95"/>
      <c r="K55" s="95"/>
      <c r="L55" s="95"/>
      <c r="M55" s="95"/>
      <c r="N55" s="95"/>
      <c r="O55" s="95"/>
      <c r="P55" s="95"/>
      <c r="Q55" s="95"/>
      <c r="R55" s="95"/>
      <c r="S55" s="95"/>
      <c r="T55" s="95"/>
      <c r="U55" s="95"/>
      <c r="V55" s="95"/>
      <c r="W55" s="95"/>
    </row>
    <row r="56">
      <c r="A56" s="95"/>
      <c r="B56" s="205" t="s">
        <v>288</v>
      </c>
      <c r="C56" s="206" t="s">
        <v>289</v>
      </c>
      <c r="D56" s="207" t="s">
        <v>290</v>
      </c>
      <c r="E56" s="95"/>
      <c r="F56" s="95"/>
      <c r="G56" s="95"/>
      <c r="H56" s="95"/>
      <c r="I56" s="95"/>
      <c r="J56" s="95"/>
      <c r="K56" s="95"/>
      <c r="L56" s="95"/>
      <c r="M56" s="95"/>
      <c r="N56" s="95"/>
      <c r="O56" s="95"/>
      <c r="P56" s="95"/>
      <c r="Q56" s="95"/>
      <c r="R56" s="95"/>
      <c r="S56" s="95"/>
      <c r="T56" s="95"/>
      <c r="U56" s="95"/>
      <c r="V56" s="95"/>
      <c r="W56" s="95"/>
    </row>
    <row r="57">
      <c r="A57" s="95"/>
      <c r="B57" s="208"/>
      <c r="C57" s="208"/>
      <c r="D57" s="205" t="s">
        <v>291</v>
      </c>
      <c r="E57" s="95"/>
      <c r="F57" s="95"/>
      <c r="G57" s="95"/>
      <c r="H57" s="95"/>
      <c r="I57" s="95"/>
      <c r="J57" s="95"/>
      <c r="K57" s="95"/>
      <c r="L57" s="95"/>
      <c r="M57" s="95"/>
      <c r="N57" s="95"/>
      <c r="O57" s="95"/>
      <c r="P57" s="95"/>
      <c r="Q57" s="95"/>
      <c r="R57" s="95"/>
      <c r="S57" s="95"/>
      <c r="T57" s="95"/>
      <c r="U57" s="95"/>
      <c r="V57" s="95"/>
      <c r="W57" s="95"/>
    </row>
    <row r="58">
      <c r="A58" s="95"/>
      <c r="B58" s="208"/>
      <c r="C58" s="208"/>
      <c r="D58" s="207" t="s">
        <v>292</v>
      </c>
      <c r="E58" s="95"/>
      <c r="F58" s="95"/>
      <c r="G58" s="95"/>
      <c r="H58" s="95"/>
      <c r="I58" s="95"/>
      <c r="J58" s="95"/>
      <c r="K58" s="95"/>
      <c r="L58" s="95"/>
      <c r="M58" s="95"/>
      <c r="N58" s="95"/>
      <c r="O58" s="95"/>
      <c r="P58" s="95"/>
      <c r="Q58" s="95"/>
      <c r="R58" s="95"/>
      <c r="S58" s="95"/>
      <c r="T58" s="95"/>
      <c r="U58" s="95"/>
      <c r="V58" s="95"/>
      <c r="W58" s="95"/>
    </row>
    <row r="59">
      <c r="A59" s="95"/>
      <c r="B59" s="209" t="s">
        <v>293</v>
      </c>
      <c r="C59" s="210"/>
      <c r="D59" s="211"/>
      <c r="E59" s="95"/>
      <c r="F59" s="95"/>
      <c r="G59" s="95"/>
      <c r="H59" s="95"/>
      <c r="I59" s="95"/>
      <c r="J59" s="95"/>
      <c r="K59" s="95"/>
      <c r="L59" s="95"/>
      <c r="M59" s="95"/>
      <c r="N59" s="95"/>
      <c r="O59" s="95"/>
      <c r="P59" s="95"/>
      <c r="Q59" s="95"/>
      <c r="R59" s="95"/>
      <c r="S59" s="95"/>
      <c r="T59" s="95"/>
      <c r="U59" s="95"/>
      <c r="V59" s="95"/>
      <c r="W59" s="95"/>
    </row>
    <row r="60">
      <c r="A60" s="95"/>
      <c r="B60" s="209" t="s">
        <v>294</v>
      </c>
      <c r="C60" s="211"/>
      <c r="D60" s="211"/>
      <c r="E60" s="95"/>
      <c r="F60" s="95"/>
      <c r="G60" s="95"/>
      <c r="H60" s="95"/>
      <c r="I60" s="95"/>
      <c r="J60" s="95"/>
      <c r="K60" s="95"/>
      <c r="L60" s="95"/>
      <c r="M60" s="95"/>
      <c r="N60" s="95"/>
      <c r="O60" s="95"/>
      <c r="P60" s="95"/>
      <c r="Q60" s="95"/>
      <c r="R60" s="95"/>
      <c r="S60" s="95"/>
      <c r="T60" s="95"/>
      <c r="U60" s="95"/>
      <c r="V60" s="95"/>
      <c r="W60" s="95"/>
    </row>
    <row r="61">
      <c r="A61" s="95"/>
      <c r="B61" s="114" t="s">
        <v>295</v>
      </c>
      <c r="C61" s="95"/>
      <c r="D61" s="95"/>
      <c r="E61" s="95"/>
      <c r="F61" s="95"/>
      <c r="G61" s="95"/>
      <c r="H61" s="95"/>
      <c r="I61" s="95"/>
      <c r="J61" s="95"/>
      <c r="K61" s="95"/>
      <c r="L61" s="95"/>
      <c r="M61" s="95"/>
      <c r="N61" s="95"/>
      <c r="O61" s="95"/>
      <c r="P61" s="95"/>
      <c r="Q61" s="95"/>
      <c r="R61" s="95"/>
      <c r="S61" s="95"/>
      <c r="T61" s="95"/>
      <c r="U61" s="95"/>
      <c r="V61" s="95"/>
      <c r="W61" s="95"/>
    </row>
    <row r="62">
      <c r="A62" s="95"/>
      <c r="B62" s="114" t="s">
        <v>296</v>
      </c>
      <c r="C62" s="95"/>
      <c r="D62" s="95"/>
      <c r="E62" s="95"/>
      <c r="F62" s="95"/>
      <c r="G62" s="95"/>
      <c r="H62" s="95"/>
      <c r="I62" s="95"/>
      <c r="J62" s="95"/>
      <c r="K62" s="95"/>
      <c r="L62" s="95"/>
      <c r="M62" s="95"/>
      <c r="N62" s="95"/>
      <c r="O62" s="95"/>
      <c r="P62" s="95"/>
      <c r="Q62" s="95"/>
      <c r="R62" s="95"/>
      <c r="S62" s="95"/>
      <c r="T62" s="95"/>
      <c r="U62" s="95"/>
      <c r="V62" s="95"/>
      <c r="W62" s="95"/>
    </row>
    <row r="63">
      <c r="A63" s="95"/>
      <c r="B63" s="146" t="s">
        <v>297</v>
      </c>
      <c r="C63" s="95"/>
      <c r="D63" s="95"/>
      <c r="E63" s="95"/>
      <c r="F63" s="95"/>
      <c r="G63" s="95"/>
      <c r="H63" s="95"/>
      <c r="I63" s="95"/>
      <c r="J63" s="95"/>
      <c r="K63" s="95"/>
      <c r="L63" s="95"/>
      <c r="M63" s="95"/>
      <c r="N63" s="95"/>
      <c r="O63" s="95"/>
      <c r="P63" s="95"/>
      <c r="Q63" s="95"/>
      <c r="R63" s="95"/>
      <c r="S63" s="95"/>
      <c r="T63" s="95"/>
      <c r="U63" s="95"/>
      <c r="V63" s="95"/>
      <c r="W63" s="95"/>
    </row>
    <row r="64">
      <c r="A64" s="138"/>
      <c r="B64" s="146" t="s">
        <v>298</v>
      </c>
      <c r="C64" s="138"/>
      <c r="D64" s="138"/>
      <c r="E64" s="138"/>
      <c r="F64" s="95"/>
      <c r="G64" s="95"/>
      <c r="H64" s="95"/>
      <c r="I64" s="95"/>
      <c r="J64" s="95"/>
      <c r="K64" s="95"/>
      <c r="L64" s="95"/>
      <c r="M64" s="95"/>
      <c r="N64" s="95"/>
      <c r="O64" s="95"/>
      <c r="P64" s="95"/>
      <c r="Q64" s="95"/>
      <c r="R64" s="95"/>
      <c r="S64" s="95"/>
      <c r="T64" s="95"/>
      <c r="U64" s="95"/>
      <c r="V64" s="95"/>
      <c r="W64" s="95"/>
    </row>
    <row r="65">
      <c r="A65" s="95"/>
      <c r="B65" s="95"/>
      <c r="C65" s="95"/>
      <c r="D65" s="95"/>
      <c r="E65" s="95"/>
      <c r="F65" s="95"/>
      <c r="G65" s="95"/>
      <c r="H65" s="95"/>
      <c r="I65" s="95"/>
      <c r="J65" s="95"/>
      <c r="K65" s="95"/>
      <c r="L65" s="95"/>
      <c r="M65" s="95"/>
      <c r="N65" s="95"/>
      <c r="O65" s="95"/>
    </row>
    <row r="66">
      <c r="A66" s="95"/>
      <c r="B66" s="212" t="s">
        <v>299</v>
      </c>
      <c r="C66" s="213" t="s">
        <v>300</v>
      </c>
      <c r="D66" s="213" t="s">
        <v>301</v>
      </c>
      <c r="E66" s="214">
        <f>45/63.265</f>
        <v>0.7112937643</v>
      </c>
      <c r="F66" s="95"/>
      <c r="G66" s="95"/>
      <c r="H66" s="95"/>
      <c r="I66" s="95"/>
      <c r="J66" s="95"/>
      <c r="K66" s="95"/>
      <c r="L66" s="95"/>
      <c r="M66" s="95"/>
      <c r="N66" s="95"/>
      <c r="O66" s="95"/>
    </row>
    <row r="67">
      <c r="A67" s="95"/>
      <c r="B67" s="212" t="s">
        <v>302</v>
      </c>
      <c r="C67" s="215"/>
      <c r="E67" s="95"/>
      <c r="F67" s="95"/>
      <c r="G67" s="95"/>
      <c r="H67" s="95"/>
      <c r="I67" s="95"/>
      <c r="J67" s="95"/>
      <c r="K67" s="95"/>
      <c r="L67" s="95"/>
      <c r="M67" s="95"/>
      <c r="N67" s="95"/>
      <c r="O67" s="95"/>
    </row>
    <row r="68">
      <c r="A68" s="95"/>
      <c r="B68" s="95"/>
      <c r="C68" s="95"/>
      <c r="D68" s="95"/>
      <c r="E68" s="95"/>
      <c r="F68" s="95"/>
      <c r="G68" s="95"/>
      <c r="H68" s="95"/>
      <c r="I68" s="95"/>
      <c r="J68" s="95"/>
      <c r="K68" s="95"/>
      <c r="L68" s="95"/>
      <c r="M68" s="95"/>
      <c r="N68" s="95"/>
      <c r="O68" s="95"/>
    </row>
    <row r="69">
      <c r="A69" s="95"/>
      <c r="B69" s="95"/>
      <c r="C69" s="95"/>
      <c r="D69" s="95"/>
      <c r="E69" s="95"/>
      <c r="F69" s="95"/>
      <c r="G69" s="95"/>
      <c r="H69" s="95"/>
      <c r="I69" s="95"/>
      <c r="J69" s="95"/>
      <c r="K69" s="95"/>
      <c r="L69" s="95"/>
      <c r="M69" s="95"/>
      <c r="N69" s="95"/>
      <c r="O69" s="95"/>
    </row>
    <row r="70">
      <c r="A70" s="95"/>
      <c r="B70" s="95"/>
      <c r="C70" s="95"/>
      <c r="D70" s="95"/>
      <c r="E70" s="95"/>
      <c r="F70" s="95"/>
      <c r="G70" s="95"/>
      <c r="H70" s="95"/>
      <c r="I70" s="95"/>
      <c r="J70" s="95"/>
      <c r="K70" s="95"/>
      <c r="L70" s="95"/>
      <c r="M70" s="95"/>
      <c r="N70" s="95"/>
      <c r="O70" s="95"/>
    </row>
  </sheetData>
  <mergeCells count="6">
    <mergeCell ref="C41:D41"/>
    <mergeCell ref="C6:D6"/>
    <mergeCell ref="C7:D7"/>
    <mergeCell ref="A20:C20"/>
    <mergeCell ref="A24:C24"/>
    <mergeCell ref="J1:K6"/>
  </mergeCells>
  <drawing r:id="rId1"/>
</worksheet>
</file>